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ily.Goodwin\Downloads\"/>
    </mc:Choice>
  </mc:AlternateContent>
  <xr:revisionPtr revIDLastSave="0" documentId="13_ncr:1_{DC60F5D9-E7D8-4344-ACE2-66D4D555B2FD}" xr6:coauthVersionLast="47" xr6:coauthVersionMax="47" xr10:uidLastSave="{00000000-0000-0000-0000-000000000000}"/>
  <workbookProtection workbookAlgorithmName="SHA-512" workbookHashValue="DWOk8ZwRTc2Xsb8pZ12Lj6Y6QFLd2gwxc9cMZqrzOKIO7SAVkEGWLynWYte+bO9NCGwClQPCSA0nrbfme1wXUg==" workbookSaltValue="uI9IyapNTcAXmEEeHwR8+A==" workbookSpinCount="100000" lockStructure="1"/>
  <bookViews>
    <workbookView xWindow="28680" yWindow="-120" windowWidth="19440" windowHeight="15000" activeTab="1" xr2:uid="{00000000-000D-0000-FFFF-FFFF00000000}"/>
  </bookViews>
  <sheets>
    <sheet name="Totals" sheetId="5" r:id="rId1"/>
    <sheet name="Logbook" sheetId="1" r:id="rId2"/>
    <sheet name="Supervisor Log" sheetId="3" r:id="rId3"/>
    <sheet name="Encounter List" sheetId="8" r:id="rId4"/>
    <sheet name="Reflective Portfolios" sheetId="9" r:id="rId5"/>
    <sheet name="Totals (DO)" sheetId="10" r:id="rId6"/>
    <sheet name="Totals (CLO)" sheetId="11" r:id="rId7"/>
    <sheet name="Admin" sheetId="6" state="hidden" r:id="rId8"/>
  </sheets>
  <definedNames>
    <definedName name="_xlnm._FilterDatabase" localSheetId="1" hidden="1">Logbook!$A$1:$S$2001</definedName>
    <definedName name="ContactLens">Admin!$B$3:$B$9</definedName>
    <definedName name="Dispense">Admin!$C$3:$C$9</definedName>
    <definedName name="EyeExamination">Admin!$A$3:$A$9</definedName>
    <definedName name="Other">Admin!$D$3:$D$9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1" l="1"/>
  <c r="N13" i="11" s="1"/>
  <c r="J12" i="11"/>
  <c r="N12" i="11" s="1"/>
  <c r="J13" i="10"/>
  <c r="N13" i="10" s="1"/>
  <c r="J12" i="10"/>
  <c r="N12" i="10" s="1"/>
  <c r="J12" i="5"/>
  <c r="N12" i="5" s="1"/>
  <c r="J13" i="5"/>
  <c r="N13" i="5" s="1"/>
  <c r="J11" i="5"/>
  <c r="J27" i="11"/>
  <c r="N27" i="11" s="1"/>
  <c r="J28" i="11"/>
  <c r="N28" i="11" s="1"/>
  <c r="J30" i="11"/>
  <c r="N30" i="11" s="1"/>
  <c r="J29" i="11"/>
  <c r="N29" i="11" s="1"/>
  <c r="J26" i="11"/>
  <c r="N26" i="11" s="1"/>
  <c r="J24" i="11"/>
  <c r="M24" i="11" s="1"/>
  <c r="C24" i="11"/>
  <c r="J23" i="11"/>
  <c r="N23" i="11" s="1"/>
  <c r="G23" i="11"/>
  <c r="E23" i="11"/>
  <c r="C23" i="11"/>
  <c r="J22" i="11"/>
  <c r="N22" i="11" s="1"/>
  <c r="G22" i="11"/>
  <c r="E22" i="11"/>
  <c r="C22" i="11"/>
  <c r="J21" i="11"/>
  <c r="M21" i="11" s="1"/>
  <c r="G21" i="11"/>
  <c r="E21" i="11"/>
  <c r="C21" i="11"/>
  <c r="C19" i="11"/>
  <c r="J18" i="11"/>
  <c r="N18" i="11" s="1"/>
  <c r="G18" i="11"/>
  <c r="E18" i="11"/>
  <c r="C18" i="11"/>
  <c r="J17" i="11"/>
  <c r="N17" i="11" s="1"/>
  <c r="G17" i="11"/>
  <c r="E17" i="11"/>
  <c r="C17" i="11"/>
  <c r="J16" i="11"/>
  <c r="M16" i="11" s="1"/>
  <c r="G16" i="11"/>
  <c r="E16" i="11"/>
  <c r="C16" i="11"/>
  <c r="J11" i="11"/>
  <c r="N11" i="11" s="1"/>
  <c r="J10" i="11"/>
  <c r="N10" i="11" s="1"/>
  <c r="J9" i="11"/>
  <c r="N9" i="11" s="1"/>
  <c r="C9" i="11"/>
  <c r="G9" i="11" s="1"/>
  <c r="J8" i="11"/>
  <c r="N8" i="11" s="1"/>
  <c r="C8" i="11"/>
  <c r="G8" i="11" s="1"/>
  <c r="J7" i="11"/>
  <c r="N7" i="11" s="1"/>
  <c r="J6" i="11"/>
  <c r="N6" i="11" s="1"/>
  <c r="C6" i="11"/>
  <c r="F6" i="11" s="1"/>
  <c r="J30" i="10"/>
  <c r="N30" i="10" s="1"/>
  <c r="J29" i="10"/>
  <c r="N29" i="10" s="1"/>
  <c r="J28" i="10"/>
  <c r="N28" i="10" s="1"/>
  <c r="J27" i="10"/>
  <c r="N27" i="10" s="1"/>
  <c r="J26" i="10"/>
  <c r="N26" i="10" s="1"/>
  <c r="J24" i="10"/>
  <c r="M24" i="10" s="1"/>
  <c r="C24" i="10"/>
  <c r="J23" i="10"/>
  <c r="N23" i="10" s="1"/>
  <c r="G23" i="10"/>
  <c r="E23" i="10"/>
  <c r="C23" i="10"/>
  <c r="J22" i="10"/>
  <c r="M22" i="10" s="1"/>
  <c r="G22" i="10"/>
  <c r="E22" i="10"/>
  <c r="C22" i="10"/>
  <c r="J21" i="10"/>
  <c r="M21" i="10" s="1"/>
  <c r="G21" i="10"/>
  <c r="E21" i="10"/>
  <c r="C21" i="10"/>
  <c r="C19" i="10"/>
  <c r="J18" i="10"/>
  <c r="M18" i="10" s="1"/>
  <c r="G18" i="10"/>
  <c r="E18" i="10"/>
  <c r="C18" i="10"/>
  <c r="J17" i="10"/>
  <c r="M17" i="10" s="1"/>
  <c r="G17" i="10"/>
  <c r="E17" i="10"/>
  <c r="C17" i="10"/>
  <c r="J16" i="10"/>
  <c r="N16" i="10" s="1"/>
  <c r="G16" i="10"/>
  <c r="E16" i="10"/>
  <c r="C16" i="10"/>
  <c r="J11" i="10"/>
  <c r="N11" i="10" s="1"/>
  <c r="J10" i="10"/>
  <c r="M10" i="10" s="1"/>
  <c r="J9" i="10"/>
  <c r="N9" i="10" s="1"/>
  <c r="C9" i="10"/>
  <c r="G9" i="10" s="1"/>
  <c r="J8" i="10"/>
  <c r="N8" i="10" s="1"/>
  <c r="C8" i="10"/>
  <c r="G8" i="10" s="1"/>
  <c r="J7" i="10"/>
  <c r="N7" i="10" s="1"/>
  <c r="J6" i="10"/>
  <c r="M6" i="10" s="1"/>
  <c r="C6" i="10"/>
  <c r="J10" i="5"/>
  <c r="C22" i="5"/>
  <c r="M12" i="11" l="1"/>
  <c r="M13" i="11"/>
  <c r="M12" i="10"/>
  <c r="M13" i="10"/>
  <c r="M13" i="5"/>
  <c r="M12" i="5"/>
  <c r="F6" i="10"/>
  <c r="G6" i="10"/>
  <c r="M6" i="11"/>
  <c r="N6" i="10"/>
  <c r="F8" i="10"/>
  <c r="M26" i="11"/>
  <c r="M23" i="11"/>
  <c r="M22" i="11"/>
  <c r="N22" i="10"/>
  <c r="N24" i="11"/>
  <c r="N21" i="11"/>
  <c r="N16" i="11"/>
  <c r="M16" i="10"/>
  <c r="G6" i="11"/>
  <c r="F9" i="10"/>
  <c r="M17" i="11"/>
  <c r="M7" i="11"/>
  <c r="M10" i="11"/>
  <c r="F8" i="11"/>
  <c r="M27" i="11"/>
  <c r="M11" i="11"/>
  <c r="M28" i="11"/>
  <c r="M8" i="11"/>
  <c r="M18" i="11"/>
  <c r="F9" i="11"/>
  <c r="M29" i="11"/>
  <c r="M9" i="11"/>
  <c r="M30" i="11"/>
  <c r="N21" i="10"/>
  <c r="N24" i="10"/>
  <c r="M26" i="10"/>
  <c r="N10" i="10"/>
  <c r="M27" i="10"/>
  <c r="M28" i="10"/>
  <c r="N18" i="10"/>
  <c r="M7" i="10"/>
  <c r="M11" i="10"/>
  <c r="M8" i="10"/>
  <c r="M23" i="10"/>
  <c r="C7" i="10" s="1"/>
  <c r="G7" i="10" s="1"/>
  <c r="M29" i="10"/>
  <c r="N17" i="10"/>
  <c r="M30" i="10"/>
  <c r="M9" i="10"/>
  <c r="C24" i="5"/>
  <c r="C7" i="11" l="1"/>
  <c r="F7" i="11" s="1"/>
  <c r="F10" i="11" s="1"/>
  <c r="G10" i="11" s="1"/>
  <c r="F7" i="10"/>
  <c r="F10" i="10" s="1"/>
  <c r="G10" i="10" s="1"/>
  <c r="G23" i="5"/>
  <c r="G22" i="5"/>
  <c r="G21" i="5"/>
  <c r="E23" i="5"/>
  <c r="E22" i="5"/>
  <c r="E21" i="5"/>
  <c r="C23" i="5"/>
  <c r="M10" i="5"/>
  <c r="C21" i="5"/>
  <c r="C19" i="5"/>
  <c r="J8" i="5"/>
  <c r="N8" i="5" s="1"/>
  <c r="C17" i="5"/>
  <c r="C18" i="5"/>
  <c r="J7" i="5"/>
  <c r="N7" i="5" s="1"/>
  <c r="C16" i="5"/>
  <c r="J6" i="5"/>
  <c r="M6" i="5" s="1"/>
  <c r="G18" i="5"/>
  <c r="G17" i="5"/>
  <c r="G16" i="5"/>
  <c r="E18" i="5"/>
  <c r="E17" i="5"/>
  <c r="E16" i="5"/>
  <c r="J24" i="5"/>
  <c r="N24" i="5" s="1"/>
  <c r="J22" i="5"/>
  <c r="N22" i="5" s="1"/>
  <c r="C6" i="5"/>
  <c r="G6" i="5" s="1"/>
  <c r="J30" i="5"/>
  <c r="M30" i="5" s="1"/>
  <c r="J18" i="5"/>
  <c r="N18" i="5" s="1"/>
  <c r="J29" i="5"/>
  <c r="M29" i="5" s="1"/>
  <c r="J17" i="5"/>
  <c r="N17" i="5" s="1"/>
  <c r="J28" i="5"/>
  <c r="M28" i="5" s="1"/>
  <c r="J16" i="5"/>
  <c r="N16" i="5" s="1"/>
  <c r="N11" i="5"/>
  <c r="J9" i="5"/>
  <c r="N9" i="5" s="1"/>
  <c r="G7" i="11" l="1"/>
  <c r="M18" i="5"/>
  <c r="M17" i="5"/>
  <c r="M9" i="5"/>
  <c r="N6" i="5"/>
  <c r="M8" i="5"/>
  <c r="N30" i="5"/>
  <c r="M11" i="5"/>
  <c r="M7" i="5"/>
  <c r="N29" i="5"/>
  <c r="N10" i="5"/>
  <c r="F6" i="5"/>
  <c r="M16" i="5"/>
  <c r="N28" i="5"/>
  <c r="M24" i="5"/>
  <c r="M22" i="5"/>
  <c r="J27" i="5" l="1"/>
  <c r="J26" i="5"/>
  <c r="J23" i="5"/>
  <c r="J21" i="5"/>
  <c r="C9" i="5"/>
  <c r="C8" i="5"/>
  <c r="F8" i="5" s="1"/>
  <c r="M27" i="5" l="1"/>
  <c r="N27" i="5"/>
  <c r="N23" i="5"/>
  <c r="M23" i="5"/>
  <c r="G8" i="5"/>
  <c r="N26" i="5"/>
  <c r="M26" i="5"/>
  <c r="G9" i="5"/>
  <c r="F9" i="5"/>
  <c r="N21" i="5"/>
  <c r="M21" i="5"/>
  <c r="C7" i="5" l="1"/>
  <c r="F7" i="5" s="1"/>
  <c r="F10" i="5" s="1"/>
  <c r="G10" i="5" s="1"/>
  <c r="G7" i="5" l="1"/>
</calcChain>
</file>

<file path=xl/sharedStrings.xml><?xml version="1.0" encoding="utf-8"?>
<sst xmlns="http://schemas.openxmlformats.org/spreadsheetml/2006/main" count="542" uniqueCount="240">
  <si>
    <t>Logbook Summary</t>
  </si>
  <si>
    <t>Patient Characteristics Summary</t>
  </si>
  <si>
    <t>Patient Encounters</t>
  </si>
  <si>
    <t>Total</t>
  </si>
  <si>
    <t>Minimum</t>
  </si>
  <si>
    <t>Maximum</t>
  </si>
  <si>
    <t>Contribution to Portfolio</t>
  </si>
  <si>
    <t>Remaining</t>
  </si>
  <si>
    <t>Overall Characteristics</t>
  </si>
  <si>
    <t>Refraction</t>
  </si>
  <si>
    <t>Paediatric</t>
  </si>
  <si>
    <t>-</t>
  </si>
  <si>
    <t>Information</t>
  </si>
  <si>
    <t>Contact Lenses</t>
  </si>
  <si>
    <t>Presbyopic (46-59)</t>
  </si>
  <si>
    <t>As you complete your logbook page this will automatically update</t>
  </si>
  <si>
    <t>Dispenses</t>
  </si>
  <si>
    <t>60+</t>
  </si>
  <si>
    <t>When you achieve the minimum required the remaining column will change to achieved</t>
  </si>
  <si>
    <t>Other</t>
  </si>
  <si>
    <t>Visual Impairment</t>
  </si>
  <si>
    <t>Total (min 520)</t>
  </si>
  <si>
    <t>Dilation</t>
  </si>
  <si>
    <t>What each column means</t>
  </si>
  <si>
    <t>Contact Tonometry</t>
  </si>
  <si>
    <t>Total:</t>
  </si>
  <si>
    <t>This represents the total number of the patient encounter type or characteristics you have seen</t>
  </si>
  <si>
    <t>Other Logbook Information - For Assessors</t>
  </si>
  <si>
    <t>Patient Age Ranges</t>
  </si>
  <si>
    <t>Soft Lenses</t>
  </si>
  <si>
    <t>RGP Lenses</t>
  </si>
  <si>
    <t>Refraction Characteristics</t>
  </si>
  <si>
    <t>Minimum:</t>
  </si>
  <si>
    <t>This represents the minimum number of each patient encounter types or characteristic you need to see for your portfolio</t>
  </si>
  <si>
    <t>Paediatric (7 and under)</t>
  </si>
  <si>
    <t>Soft Fit</t>
  </si>
  <si>
    <t>RGP Fit</t>
  </si>
  <si>
    <t>Paediatric Refraction</t>
  </si>
  <si>
    <t>Maximum:</t>
  </si>
  <si>
    <t>This represents the maximum number of each patient encounter type or characteristic that can count towards your portfolio</t>
  </si>
  <si>
    <t>Pre-presbyopes</t>
  </si>
  <si>
    <t>Soft A/C</t>
  </si>
  <si>
    <t>RGP A/C</t>
  </si>
  <si>
    <t>Presbyopic Refraction</t>
  </si>
  <si>
    <t>Presbyopes (46-59)</t>
  </si>
  <si>
    <t>Soft EOT</t>
  </si>
  <si>
    <t>RGP EOT</t>
  </si>
  <si>
    <t>60+ Refraction</t>
  </si>
  <si>
    <t>This tells you how many  of  patient encounters or characteristics you have seen in this category that can count towards your portfolio</t>
  </si>
  <si>
    <t>Referrals &amp; Drugs</t>
  </si>
  <si>
    <t>Pathology</t>
  </si>
  <si>
    <t>Contact Lens Characteristics</t>
  </si>
  <si>
    <t>This tells you how many patient encounters or characteristics you have outstanding</t>
  </si>
  <si>
    <t>Referrals</t>
  </si>
  <si>
    <t>BV Anomalies</t>
  </si>
  <si>
    <t>Glaucoma</t>
  </si>
  <si>
    <t>Contact Lens Fit</t>
  </si>
  <si>
    <t>Mydriatic</t>
  </si>
  <si>
    <t>Cataract</t>
  </si>
  <si>
    <t>AMD</t>
  </si>
  <si>
    <t>Contact Lens EOT</t>
  </si>
  <si>
    <t>Cycloplegic</t>
  </si>
  <si>
    <t>Diabetes</t>
  </si>
  <si>
    <t>Contact Lens A/C</t>
  </si>
  <si>
    <t>Anaesthetic</t>
  </si>
  <si>
    <t>Contact Lens Teach</t>
  </si>
  <si>
    <t>Dispensing Characteristics</t>
  </si>
  <si>
    <t>Single Vision</t>
  </si>
  <si>
    <t>Multifocal</t>
  </si>
  <si>
    <t>Paediatric Dispense</t>
  </si>
  <si>
    <t>Presbyopic Dispense (46-59)</t>
  </si>
  <si>
    <t>60+ Dispense</t>
  </si>
  <si>
    <t>#</t>
  </si>
  <si>
    <t>Date</t>
  </si>
  <si>
    <t>Supervisor</t>
  </si>
  <si>
    <t>Px Reference</t>
  </si>
  <si>
    <t>Appointment</t>
  </si>
  <si>
    <t>Type</t>
  </si>
  <si>
    <t>Age</t>
  </si>
  <si>
    <t>Referred</t>
  </si>
  <si>
    <t>VI</t>
  </si>
  <si>
    <t>Drugs (A, C, M)</t>
  </si>
  <si>
    <t>GAT</t>
  </si>
  <si>
    <t>BV</t>
  </si>
  <si>
    <t>Notes</t>
  </si>
  <si>
    <t>Supervision Log</t>
  </si>
  <si>
    <t>Scheme for Registration Start Date</t>
  </si>
  <si>
    <t>Principal Supervisor</t>
  </si>
  <si>
    <t>Supervisor Full Name</t>
  </si>
  <si>
    <t>Supervisor Initials</t>
  </si>
  <si>
    <t>GOC Number</t>
  </si>
  <si>
    <t>Job Role</t>
  </si>
  <si>
    <t>College Number</t>
  </si>
  <si>
    <t>Additional Supervisors</t>
  </si>
  <si>
    <t>Registration Number</t>
  </si>
  <si>
    <t>Mandatory Patient Encounters</t>
  </si>
  <si>
    <t>Group 1 Communication</t>
  </si>
  <si>
    <r>
      <t>1.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Patient with specific visual requirements due to their work or hobby</t>
    </r>
  </si>
  <si>
    <r>
      <t>2.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Patient presenting with a headache</t>
    </r>
  </si>
  <si>
    <r>
      <t>3.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Patient with symptomatic AMD or cataract</t>
    </r>
  </si>
  <si>
    <r>
      <t>4.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Patient taking medication for systemic disease</t>
    </r>
  </si>
  <si>
    <r>
      <t>5.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Patient where communication with a parent or guardian of a child has taken place</t>
    </r>
  </si>
  <si>
    <r>
      <t>6.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Patient who has had ocular surgery or treatment</t>
    </r>
  </si>
  <si>
    <r>
      <t>7.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Patient where expectations cannot be met eg patient with AMD, visual impairment or dispensing record</t>
    </r>
  </si>
  <si>
    <r>
      <t>8.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Patient with communication difficulty or who is confused or might be mislead</t>
    </r>
  </si>
  <si>
    <t>Group 2 Professional Conduct</t>
  </si>
  <si>
    <r>
      <t>1.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Patient where a clinical management decision has been based on previous records</t>
    </r>
  </si>
  <si>
    <r>
      <t>2.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Patient with a physical disability</t>
    </r>
  </si>
  <si>
    <r>
      <t>3.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Two referral letters for patients with different conditions</t>
    </r>
  </si>
  <si>
    <r>
      <t>4.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RA based on a referral of a patient</t>
    </r>
  </si>
  <si>
    <r>
      <t>5.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RA based on any record presented for visit 3</t>
    </r>
  </si>
  <si>
    <t>Group 3 Methods of Ocular Examination</t>
  </si>
  <si>
    <r>
      <t>1.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Patient showing assessment of pupils (can be normal)</t>
    </r>
  </si>
  <si>
    <r>
      <t>2.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Patient where indirect ophthalmoscopy was used</t>
    </r>
  </si>
  <si>
    <r>
      <t>3.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Patient with a colour vision defect</t>
    </r>
  </si>
  <si>
    <r>
      <t>4.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Patient with a visual field defect</t>
    </r>
  </si>
  <si>
    <r>
      <t>5.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Visual field assessment of a patient with reduced acuity &lt;6/18 </t>
    </r>
  </si>
  <si>
    <r>
      <t>6.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Patient where mydriasis was indicated and carried out</t>
    </r>
  </si>
  <si>
    <r>
      <t>7.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Patient where local anaesthesia was indicated and carried out</t>
    </r>
  </si>
  <si>
    <r>
      <t>8.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Patient with significant media opacities with VA 6/12 or less</t>
    </r>
  </si>
  <si>
    <r>
      <t>9.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Patient where non-contact tonometry is used (including I care)</t>
    </r>
  </si>
  <si>
    <r>
      <t>10.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Patient where applanation tonometry is used (Goldmann or Perkins)</t>
    </r>
  </si>
  <si>
    <r>
      <t>11.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Patient where a tear film assessment is indicated and has been carried out</t>
    </r>
  </si>
  <si>
    <r>
      <t>12.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Patient where van Herick is grade 3 or less</t>
    </r>
  </si>
  <si>
    <r>
      <t>13.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Patient with anterior uveitis seen in practice or HES or WT of having checked anterior chamber for signs of ocular inflammation in simulated patient</t>
    </r>
  </si>
  <si>
    <t>Optical Appliances</t>
  </si>
  <si>
    <r>
      <t>1.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Patient dispensed with spectacles to correct significant anisometropia ≥2.00DS/DC</t>
    </r>
  </si>
  <si>
    <r>
      <t>2.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Patient dispensed where information from the old spectacles was required</t>
    </r>
  </si>
  <si>
    <r>
      <t>3.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Patient dispensed with a suitable eye protector</t>
    </r>
  </si>
  <si>
    <r>
      <t>4.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Patient dispensed with multifocals</t>
    </r>
  </si>
  <si>
    <r>
      <t>5.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Patient dispensed with spectacles to correct a refractive error ≥10D</t>
    </r>
  </si>
  <si>
    <r>
      <t>6.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At least one paediatric dispense (4 years or under)</t>
    </r>
  </si>
  <si>
    <r>
      <t>7.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Patient dispensed with a specific vocational or recreational correction e.g. an older presbyope VDU user</t>
    </r>
  </si>
  <si>
    <r>
      <t>8.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Patient with intolerance to spectacles where investigations and action have been taken</t>
    </r>
  </si>
  <si>
    <r>
      <t>9.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Patient where a low vision aid is advised </t>
    </r>
    <r>
      <rPr>
        <b/>
        <sz val="11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dispensed</t>
    </r>
  </si>
  <si>
    <t>Group 5 Contact lenses</t>
  </si>
  <si>
    <r>
      <t>1.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Insertion and removal to at least one soft contact lens patient</t>
    </r>
  </si>
  <si>
    <r>
      <t>2.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An aftercare of a patient using a soft reusable contact lens</t>
    </r>
  </si>
  <si>
    <r>
      <t>3.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A fitting of a monthly or two weekly soft contact lens</t>
    </r>
  </si>
  <si>
    <r>
      <t>4.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An aftercare of a patient using a RGP contact lens</t>
    </r>
  </si>
  <si>
    <r>
      <t>5.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A fitting of a contact lens to correct presbyopia</t>
    </r>
  </si>
  <si>
    <r>
      <t>6.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A fitting of a toric contact lens to correct astigmatism &gt;1.50D</t>
    </r>
  </si>
  <si>
    <t>Group 6 Ocular disease</t>
  </si>
  <si>
    <r>
      <t>1.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Patient where a remote consultation has taken place</t>
    </r>
  </si>
  <si>
    <r>
      <t>2.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Patient showing a risk factor for an ocular condition</t>
    </r>
  </si>
  <si>
    <r>
      <t>3.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Patient where OCT is</t>
    </r>
    <r>
      <rPr>
        <b/>
        <sz val="11"/>
        <color theme="1"/>
        <rFont val="Calibri"/>
        <family val="2"/>
        <scheme val="minor"/>
      </rPr>
      <t xml:space="preserve"> indicated</t>
    </r>
    <r>
      <rPr>
        <sz val="11"/>
        <color theme="1"/>
        <rFont val="Calibri"/>
        <family val="2"/>
        <scheme val="minor"/>
      </rPr>
      <t xml:space="preserve"> (does not need to be performed)</t>
    </r>
  </si>
  <si>
    <r>
      <t>4.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Patient presenting with a symptomatic ocular condition</t>
    </r>
  </si>
  <si>
    <r>
      <t>5.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Patient with blepharitis</t>
    </r>
  </si>
  <si>
    <r>
      <t>6.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Patient with a dry eye</t>
    </r>
  </si>
  <si>
    <r>
      <t>7.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Two patients with cataracts representing different management options</t>
    </r>
  </si>
  <si>
    <r>
      <t>8.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Patient with a red eye</t>
    </r>
  </si>
  <si>
    <r>
      <t>9.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Patient with symptoms suggestive of retinal detachment</t>
    </r>
  </si>
  <si>
    <r>
      <t>10.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Patient requiring management for potential suspect glaucoma (not solely ocular hypertension)</t>
    </r>
  </si>
  <si>
    <r>
      <t>11.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Patient with macula degeneration</t>
    </r>
  </si>
  <si>
    <r>
      <t>12.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Patient with diabetic eye disease</t>
    </r>
  </si>
  <si>
    <r>
      <t>13.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Patient with ocular manifestation of systemic disease other than diabetes</t>
    </r>
  </si>
  <si>
    <r>
      <t>14.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Patient presenting with a visual symptom or ocular sign suggestive of neurological condition</t>
    </r>
  </si>
  <si>
    <r>
      <t>15.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Patient with an adverse ocular reaction to topical or systemic medication</t>
    </r>
  </si>
  <si>
    <t>Group 7 Assessment of visual function</t>
  </si>
  <si>
    <r>
      <t>1.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Patient who is prescribed glasses for the first time due to myopia</t>
    </r>
  </si>
  <si>
    <r>
      <t>2.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Patient who is a hyperopic non presbyope &gt;2.00DS</t>
    </r>
  </si>
  <si>
    <r>
      <t>3.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Patient who is a first time presbyope</t>
    </r>
  </si>
  <si>
    <r>
      <t>4.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Paediatric patient 4 years or under</t>
    </r>
  </si>
  <si>
    <r>
      <t>5.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Patient where cycloplegic examination has been used</t>
    </r>
  </si>
  <si>
    <r>
      <t>6.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Patient with visual impairment (best corrected VA ≤ 6/18)</t>
    </r>
  </si>
  <si>
    <r>
      <t>7.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Patient with physical or intellectual disability</t>
    </r>
  </si>
  <si>
    <t>Group 8 Assessment of Binocular Vision</t>
  </si>
  <si>
    <r>
      <t>1.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Patient with amblyopia</t>
    </r>
  </si>
  <si>
    <r>
      <t>2.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Adult patient with heterotropia</t>
    </r>
  </si>
  <si>
    <r>
      <t>3.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Adult patient with esophoria</t>
    </r>
  </si>
  <si>
    <r>
      <t>4.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Adult patient with exophoria</t>
    </r>
  </si>
  <si>
    <r>
      <t>5.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Adult patient with symptomatic heterophoria</t>
    </r>
  </si>
  <si>
    <r>
      <t>6.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Child seven years or under with an anomoloy of binocular vision</t>
    </r>
  </si>
  <si>
    <r>
      <t>7.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Child seven years or under who is at risk of developing an anomaly of binocular vision</t>
    </r>
  </si>
  <si>
    <r>
      <t>8.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Patient with an incomitancy seen in practice or HES</t>
    </r>
  </si>
  <si>
    <t>Supervisor Review</t>
  </si>
  <si>
    <t>Reflections</t>
  </si>
  <si>
    <t>Date of reflection</t>
  </si>
  <si>
    <t>Units covered</t>
  </si>
  <si>
    <t xml:space="preserve">Date </t>
  </si>
  <si>
    <t>Outcome</t>
  </si>
  <si>
    <t>Month 1</t>
  </si>
  <si>
    <t>Month 2</t>
  </si>
  <si>
    <t>Month 3</t>
  </si>
  <si>
    <t>Quarter 1</t>
  </si>
  <si>
    <t>Month 4</t>
  </si>
  <si>
    <t>Month 5</t>
  </si>
  <si>
    <t>Month 6</t>
  </si>
  <si>
    <t>Quarter 2</t>
  </si>
  <si>
    <t>Month 7</t>
  </si>
  <si>
    <t xml:space="preserve">Month 8 </t>
  </si>
  <si>
    <t>Month 9</t>
  </si>
  <si>
    <t>Quarter 3</t>
  </si>
  <si>
    <t>Month 10</t>
  </si>
  <si>
    <t>Month 11</t>
  </si>
  <si>
    <t>Month 12</t>
  </si>
  <si>
    <t>Quarter 4</t>
  </si>
  <si>
    <t>Month 13</t>
  </si>
  <si>
    <t>Month 14</t>
  </si>
  <si>
    <t>Month 15</t>
  </si>
  <si>
    <t>Quarter 5</t>
  </si>
  <si>
    <t>Month 16</t>
  </si>
  <si>
    <t xml:space="preserve">Month 17 </t>
  </si>
  <si>
    <t>Month 18</t>
  </si>
  <si>
    <t>Quarter 6</t>
  </si>
  <si>
    <t>Competency Reflections</t>
  </si>
  <si>
    <t>1.2.1</t>
  </si>
  <si>
    <t>1.2.2</t>
  </si>
  <si>
    <t>2.2.1</t>
  </si>
  <si>
    <t>4.1.5</t>
  </si>
  <si>
    <t>2.2.4</t>
  </si>
  <si>
    <t>2.2.6</t>
  </si>
  <si>
    <t>4.1.7</t>
  </si>
  <si>
    <t>This summary page is for qualified dispensing opticians only</t>
  </si>
  <si>
    <t>Total (min 460)</t>
  </si>
  <si>
    <t>This summary page is for qualified contact lens opticians only</t>
  </si>
  <si>
    <t>Total (min 380)</t>
  </si>
  <si>
    <t>ContactLens</t>
  </si>
  <si>
    <t>Dispense</t>
  </si>
  <si>
    <t>SV</t>
  </si>
  <si>
    <t>Glaucoma Referral Refinement</t>
  </si>
  <si>
    <t>Y</t>
  </si>
  <si>
    <t>Low Vision Assessment</t>
  </si>
  <si>
    <t>N</t>
  </si>
  <si>
    <t>Low Vision Aid</t>
  </si>
  <si>
    <t>MECS</t>
  </si>
  <si>
    <t>Paediatric Review</t>
  </si>
  <si>
    <t>Myd &amp; Anaes</t>
  </si>
  <si>
    <t>Post-operative Cataract</t>
  </si>
  <si>
    <t>Remote Consultation</t>
  </si>
  <si>
    <t>Teach</t>
  </si>
  <si>
    <t>Symptom Led Examination</t>
  </si>
  <si>
    <t xml:space="preserve">Make sure you have read the guidance on completing the logbook, the different patient encounters and characteristics on this link </t>
  </si>
  <si>
    <t>Visual Fields</t>
  </si>
  <si>
    <t>Visual Fields - Delegated</t>
  </si>
  <si>
    <t>Delegated</t>
  </si>
  <si>
    <t>By Pre-Reg</t>
  </si>
  <si>
    <t>Visual Fields - By Pre-Reg</t>
  </si>
  <si>
    <t>Has your principal supervisor agreed to this Additional Supervisor? Y/N</t>
  </si>
  <si>
    <r>
      <rPr>
        <b/>
        <sz val="18"/>
        <color theme="10"/>
        <rFont val="Calibri"/>
        <family val="2"/>
        <scheme val="minor"/>
      </rPr>
      <t xml:space="preserve"> </t>
    </r>
    <r>
      <rPr>
        <b/>
        <u/>
        <sz val="18"/>
        <color theme="10"/>
        <rFont val="Calibri"/>
        <family val="2"/>
        <scheme val="minor"/>
      </rPr>
      <t>Logging your patient encounters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</si>
</sst>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7"/>
      <color theme="1"/>
      <name val="Times New Roman"/>
      <family val="1"/>
    </font>
    <font>
      <b/>
      <sz val="14"/>
      <color theme="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6"/>
      <color theme="1"/>
      <name val="Calibri"/>
      <family val="2"/>
      <scheme val="minor"/>
    </font>
    <font>
      <b/>
      <u/>
      <sz val="18"/>
      <color theme="10"/>
      <name val="Calibri"/>
      <family val="2"/>
      <scheme val="minor"/>
    </font>
    <font>
      <b/>
      <sz val="18"/>
      <color theme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444444"/>
      <name val="Calibri"/>
      <family val="2"/>
      <charset val="1"/>
      <scheme val="minor"/>
    </font>
    <font>
      <sz val="10"/>
      <color rgb="FF000000"/>
      <name val="Calibri"/>
      <charset val="1"/>
      <scheme val="minor"/>
    </font>
    <font>
      <sz val="11"/>
      <color rgb="FF444444"/>
      <name val="Calibri"/>
      <family val="2"/>
      <charset val="1"/>
    </font>
    <font>
      <sz val="10"/>
      <color rgb="FF000000"/>
      <name val="Calibri"/>
      <charset val="1"/>
    </font>
    <font>
      <sz val="10"/>
      <color rgb="FF444444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01">
    <xf numFmtId="0" fontId="0" fillId="0" borderId="0" xfId="0"/>
    <xf numFmtId="0" fontId="0" fillId="2" borderId="0" xfId="0" applyFill="1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2" xfId="0" applyBorder="1"/>
    <xf numFmtId="0" fontId="1" fillId="0" borderId="0" xfId="0" applyFont="1" applyAlignment="1">
      <alignment horizontal="center"/>
    </xf>
    <xf numFmtId="0" fontId="0" fillId="0" borderId="4" xfId="0" applyBorder="1"/>
    <xf numFmtId="0" fontId="0" fillId="0" borderId="1" xfId="0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5" fillId="0" borderId="0" xfId="0" applyFont="1"/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5" fillId="0" borderId="0" xfId="0" applyFont="1" applyAlignment="1" applyProtection="1">
      <alignment horizontal="center"/>
      <protection locked="0"/>
    </xf>
    <xf numFmtId="14" fontId="5" fillId="0" borderId="0" xfId="0" applyNumberFormat="1" applyFont="1" applyProtection="1">
      <protection locked="0"/>
    </xf>
    <xf numFmtId="0" fontId="5" fillId="0" borderId="0" xfId="0" applyFont="1" applyProtection="1">
      <protection locked="0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0" fillId="2" borderId="0" xfId="0" applyFill="1" applyAlignment="1">
      <alignment horizontal="center"/>
    </xf>
    <xf numFmtId="0" fontId="3" fillId="0" borderId="0" xfId="0" applyFont="1"/>
    <xf numFmtId="0" fontId="1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" fillId="2" borderId="1" xfId="0" applyFont="1" applyFill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8" fillId="0" borderId="0" xfId="0" applyFont="1" applyProtection="1">
      <protection locked="0"/>
    </xf>
    <xf numFmtId="0" fontId="0" fillId="0" borderId="0" xfId="0" applyAlignment="1" applyProtection="1">
      <alignment horizontal="left" vertical="center"/>
      <protection locked="0"/>
    </xf>
    <xf numFmtId="0" fontId="9" fillId="0" borderId="0" xfId="0" applyFont="1"/>
    <xf numFmtId="0" fontId="10" fillId="0" borderId="0" xfId="1"/>
    <xf numFmtId="0" fontId="0" fillId="0" borderId="0" xfId="0" applyAlignment="1">
      <alignment horizontal="center" wrapText="1"/>
    </xf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3" fillId="0" borderId="1" xfId="0" applyFont="1" applyBorder="1"/>
    <xf numFmtId="14" fontId="0" fillId="0" borderId="1" xfId="0" applyNumberFormat="1" applyBorder="1"/>
    <xf numFmtId="0" fontId="0" fillId="0" borderId="0" xfId="0" applyAlignment="1">
      <alignment vertical="center" wrapText="1"/>
    </xf>
    <xf numFmtId="164" fontId="14" fillId="0" borderId="0" xfId="0" applyNumberFormat="1" applyFont="1" applyProtection="1">
      <protection locked="0"/>
    </xf>
    <xf numFmtId="0" fontId="14" fillId="0" borderId="0" xfId="0" applyFont="1" applyProtection="1">
      <protection locked="0"/>
    </xf>
    <xf numFmtId="0" fontId="14" fillId="0" borderId="0" xfId="0" applyFont="1" applyAlignment="1" applyProtection="1">
      <alignment horizontal="center"/>
      <protection locked="0"/>
    </xf>
    <xf numFmtId="14" fontId="15" fillId="0" borderId="0" xfId="0" applyNumberFormat="1" applyFont="1" applyProtection="1">
      <protection locked="0"/>
    </xf>
    <xf numFmtId="0" fontId="14" fillId="0" borderId="0" xfId="0" applyFont="1" applyAlignment="1" applyProtection="1">
      <alignment horizontal="center" vertical="center"/>
      <protection locked="0"/>
    </xf>
    <xf numFmtId="14" fontId="14" fillId="0" borderId="0" xfId="0" applyNumberFormat="1" applyFont="1" applyProtection="1">
      <protection locked="0"/>
    </xf>
    <xf numFmtId="0" fontId="15" fillId="0" borderId="0" xfId="0" applyFont="1" applyProtection="1">
      <protection locked="0"/>
    </xf>
    <xf numFmtId="14" fontId="16" fillId="0" borderId="0" xfId="0" applyNumberFormat="1" applyFont="1" applyProtection="1">
      <protection locked="0"/>
    </xf>
    <xf numFmtId="0" fontId="17" fillId="0" borderId="0" xfId="0" applyFont="1" applyProtection="1">
      <protection locked="0"/>
    </xf>
    <xf numFmtId="14" fontId="5" fillId="0" borderId="0" xfId="0" applyNumberFormat="1" applyFont="1" applyAlignment="1" applyProtection="1">
      <alignment horizontal="right"/>
      <protection locked="0"/>
    </xf>
    <xf numFmtId="14" fontId="17" fillId="0" borderId="0" xfId="0" applyNumberFormat="1" applyFont="1" applyProtection="1">
      <protection locked="0"/>
    </xf>
    <xf numFmtId="0" fontId="18" fillId="0" borderId="0" xfId="0" applyFont="1" applyProtection="1">
      <protection locked="0"/>
    </xf>
    <xf numFmtId="0" fontId="17" fillId="0" borderId="0" xfId="0" applyFont="1" applyAlignment="1" applyProtection="1">
      <alignment horizontal="center"/>
      <protection locked="0"/>
    </xf>
    <xf numFmtId="0" fontId="17" fillId="0" borderId="0" xfId="0" applyFont="1" applyAlignment="1" applyProtection="1">
      <alignment horizontal="right"/>
      <protection locked="0"/>
    </xf>
    <xf numFmtId="0" fontId="5" fillId="0" borderId="0" xfId="0" applyFont="1" applyAlignment="1" applyProtection="1">
      <alignment horizontal="right"/>
      <protection locked="0"/>
    </xf>
    <xf numFmtId="16" fontId="5" fillId="0" borderId="0" xfId="0" applyNumberFormat="1" applyFont="1" applyAlignment="1" applyProtection="1">
      <alignment horizontal="right"/>
      <protection locked="0"/>
    </xf>
    <xf numFmtId="0" fontId="19" fillId="0" borderId="0" xfId="0" applyFont="1" applyAlignment="1" applyProtection="1">
      <alignment horizontal="right"/>
      <protection locked="0"/>
    </xf>
    <xf numFmtId="0" fontId="0" fillId="0" borderId="0" xfId="0" applyAlignment="1" applyProtection="1">
      <alignment horizontal="right"/>
      <protection locked="0"/>
    </xf>
    <xf numFmtId="0" fontId="5" fillId="0" borderId="0" xfId="0" applyFont="1" applyAlignment="1" applyProtection="1">
      <alignment horizontal="left"/>
      <protection locked="0"/>
    </xf>
    <xf numFmtId="0" fontId="11" fillId="4" borderId="6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2" fillId="0" borderId="6" xfId="1" applyFont="1" applyFill="1" applyBorder="1" applyAlignment="1">
      <alignment horizontal="left" vertical="center"/>
    </xf>
    <xf numFmtId="0" fontId="12" fillId="0" borderId="7" xfId="1" applyFont="1" applyFill="1" applyBorder="1" applyAlignment="1">
      <alignment horizontal="left" vertical="center"/>
    </xf>
    <xf numFmtId="0" fontId="12" fillId="0" borderId="3" xfId="1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0" fillId="0" borderId="9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7" fillId="3" borderId="0" xfId="0" applyFont="1" applyFill="1" applyAlignment="1">
      <alignment horizontal="center" vertical="center"/>
    </xf>
    <xf numFmtId="0" fontId="1" fillId="2" borderId="6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34"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ont>
        <color theme="1"/>
      </font>
      <fill>
        <patternFill>
          <bgColor rgb="FF92D050"/>
        </patternFill>
      </fill>
    </dxf>
    <dxf>
      <font>
        <color auto="1"/>
      </font>
      <fill>
        <patternFill>
          <bgColor rgb="FFFFC7CE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92D050"/>
        </patternFill>
      </fill>
    </dxf>
    <dxf>
      <font>
        <color auto="1"/>
      </font>
      <fill>
        <patternFill>
          <bgColor rgb="FFFFC7CE"/>
        </patternFill>
      </fill>
    </dxf>
    <dxf>
      <font>
        <color theme="1"/>
      </font>
      <fill>
        <patternFill>
          <bgColor rgb="FF92D050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ont>
        <color theme="1"/>
      </font>
      <fill>
        <patternFill>
          <bgColor rgb="FF92D050"/>
        </patternFill>
      </fill>
    </dxf>
    <dxf>
      <font>
        <color auto="1"/>
      </font>
      <fill>
        <patternFill>
          <bgColor rgb="FFFFC7CE"/>
        </patternFill>
      </fill>
    </dxf>
    <dxf>
      <font>
        <color theme="1"/>
      </font>
      <fill>
        <patternFill>
          <bgColor rgb="FF92D050"/>
        </patternFill>
      </fill>
    </dxf>
    <dxf>
      <font>
        <color auto="1"/>
      </font>
      <fill>
        <patternFill>
          <bgColor rgb="FFFFC7CE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92D050"/>
        </patternFill>
      </fill>
    </dxf>
    <dxf>
      <font>
        <color auto="1"/>
      </font>
      <fill>
        <patternFill>
          <bgColor rgb="FFFFC7CE"/>
        </patternFill>
      </fill>
    </dxf>
    <dxf>
      <font>
        <color theme="1"/>
      </font>
      <fill>
        <patternFill>
          <bgColor rgb="FF92D050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FFC7CE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FFC7CE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FFC7CE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FFC7CE"/>
        </patternFill>
      </fill>
    </dxf>
    <dxf>
      <font>
        <color theme="1"/>
      </font>
      <fill>
        <patternFill>
          <bgColor rgb="FFFFC7CE"/>
        </patternFill>
      </fill>
    </dxf>
    <dxf>
      <font>
        <color theme="1"/>
      </font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FFC7CE"/>
      <color rgb="FFFFAB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ollege-optometrists.org/qualifying/scheme-for-registration/sfr-additional-information/trainee-logbook/logging-your-patient-encounter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college-optometrists.org/qualifying/scheme-for-registration/sfr-additional-information/trainee-logbook/logging-your-patient-encounters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college-optometrists.org/qualifying/scheme-for-registration/sfr-additional-information/trainee-logbook/logging-your-patient-encounters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Y32"/>
  <sheetViews>
    <sheetView zoomScaleNormal="100" workbookViewId="0">
      <selection activeCell="B32" sqref="B32"/>
    </sheetView>
  </sheetViews>
  <sheetFormatPr defaultColWidth="8.81640625" defaultRowHeight="14.5" x14ac:dyDescent="0.35"/>
  <cols>
    <col min="1" max="1" width="3.453125" customWidth="1"/>
    <col min="2" max="2" width="24.81640625" bestFit="1" customWidth="1"/>
    <col min="3" max="3" width="9.453125" style="2" customWidth="1"/>
    <col min="4" max="4" width="12.453125" style="2" customWidth="1"/>
    <col min="5" max="5" width="9.453125" style="2" customWidth="1"/>
    <col min="6" max="6" width="12.453125" customWidth="1"/>
    <col min="7" max="7" width="11.6328125" style="5" customWidth="1"/>
    <col min="9" max="9" width="26.453125" bestFit="1" customWidth="1"/>
    <col min="11" max="11" width="9.36328125" bestFit="1" customWidth="1"/>
    <col min="12" max="12" width="9.453125" bestFit="1" customWidth="1"/>
    <col min="13" max="13" width="15.453125" style="2" customWidth="1"/>
    <col min="14" max="14" width="11.1796875" customWidth="1"/>
    <col min="15" max="15" width="6.81640625" customWidth="1"/>
    <col min="16" max="16" width="13.453125" customWidth="1"/>
    <col min="24" max="24" width="10.1796875" customWidth="1"/>
  </cols>
  <sheetData>
    <row r="1" spans="2:25" ht="48" customHeight="1" x14ac:dyDescent="0.35">
      <c r="B1" s="65" t="s">
        <v>232</v>
      </c>
      <c r="C1" s="66"/>
      <c r="D1" s="66"/>
      <c r="E1" s="66"/>
      <c r="F1" s="66"/>
      <c r="G1" s="66"/>
      <c r="H1" s="67"/>
      <c r="I1" s="68" t="s">
        <v>239</v>
      </c>
      <c r="J1" s="69"/>
      <c r="K1" s="69"/>
      <c r="L1" s="69"/>
      <c r="M1" s="69"/>
      <c r="N1" s="70"/>
    </row>
    <row r="3" spans="2:25" ht="21" x14ac:dyDescent="0.5">
      <c r="B3" s="73" t="s">
        <v>0</v>
      </c>
      <c r="C3" s="73"/>
      <c r="D3" s="73"/>
      <c r="E3" s="73"/>
      <c r="F3" s="73"/>
      <c r="G3" s="73"/>
      <c r="I3" s="73" t="s">
        <v>1</v>
      </c>
      <c r="J3" s="73"/>
      <c r="K3" s="73"/>
      <c r="L3" s="73"/>
      <c r="M3" s="73"/>
      <c r="N3" s="73"/>
    </row>
    <row r="5" spans="2:25" s="12" customFormat="1" ht="29" x14ac:dyDescent="0.35">
      <c r="B5" s="6" t="s">
        <v>2</v>
      </c>
      <c r="C5" s="33" t="s">
        <v>3</v>
      </c>
      <c r="D5" s="33" t="s">
        <v>4</v>
      </c>
      <c r="E5" s="33" t="s">
        <v>5</v>
      </c>
      <c r="F5" s="7" t="s">
        <v>6</v>
      </c>
      <c r="G5" s="7" t="s">
        <v>7</v>
      </c>
      <c r="I5" s="6" t="s">
        <v>8</v>
      </c>
      <c r="J5" s="33" t="s">
        <v>3</v>
      </c>
      <c r="K5" s="33" t="s">
        <v>4</v>
      </c>
      <c r="L5" s="33" t="s">
        <v>5</v>
      </c>
      <c r="M5" s="7" t="s">
        <v>6</v>
      </c>
      <c r="N5" s="7" t="s">
        <v>7</v>
      </c>
    </row>
    <row r="6" spans="2:25" x14ac:dyDescent="0.35">
      <c r="B6" s="3" t="s">
        <v>9</v>
      </c>
      <c r="C6" s="4">
        <f>COUNTIF(Logbook!E:E, "Refraction")</f>
        <v>0</v>
      </c>
      <c r="D6" s="4">
        <v>275</v>
      </c>
      <c r="E6" s="4" t="s">
        <v>11</v>
      </c>
      <c r="F6" s="4">
        <f>IF(C6&gt;=E6,E6,C6)</f>
        <v>0</v>
      </c>
      <c r="G6" s="11">
        <f>IF(C6&lt;D6,D6-C6,"Achieved")</f>
        <v>275</v>
      </c>
      <c r="I6" s="3" t="s">
        <v>10</v>
      </c>
      <c r="J6" s="4">
        <f>COUNTIF(Logbook!G:G, "&lt;=7")</f>
        <v>0</v>
      </c>
      <c r="K6" s="4">
        <v>15</v>
      </c>
      <c r="L6" s="4" t="s">
        <v>11</v>
      </c>
      <c r="M6" s="4">
        <f>IF(J6&gt;=L6,L6,J6)</f>
        <v>0</v>
      </c>
      <c r="N6" s="11">
        <f>IF(J6&lt;K6,K6-J6,"Achieved")</f>
        <v>15</v>
      </c>
      <c r="P6" s="28" t="s">
        <v>12</v>
      </c>
      <c r="Q6" s="13"/>
      <c r="R6" s="12"/>
      <c r="S6" s="12"/>
      <c r="T6" s="12"/>
      <c r="U6" s="12"/>
      <c r="V6" s="12"/>
    </row>
    <row r="7" spans="2:25" x14ac:dyDescent="0.35">
      <c r="B7" s="3" t="s">
        <v>13</v>
      </c>
      <c r="C7" s="4">
        <f>M21+M22+M23+M24</f>
        <v>0</v>
      </c>
      <c r="D7" s="4">
        <v>80</v>
      </c>
      <c r="E7" s="4">
        <v>140</v>
      </c>
      <c r="F7" s="4">
        <f t="shared" ref="F7:F9" si="0">IF(C7&gt;=E7,E7,C7)</f>
        <v>0</v>
      </c>
      <c r="G7" s="11">
        <f t="shared" ref="G7:G8" si="1">IF(C7&lt;D7,D7-C7,"Achieved")</f>
        <v>80</v>
      </c>
      <c r="I7" s="3" t="s">
        <v>14</v>
      </c>
      <c r="J7" s="4">
        <f>COUNTIFS(Logbook!G:G,"&gt;45",Logbook!G:G,"&lt;60")</f>
        <v>0</v>
      </c>
      <c r="K7" s="4">
        <v>50</v>
      </c>
      <c r="L7" s="4" t="s">
        <v>11</v>
      </c>
      <c r="M7" s="4">
        <f t="shared" ref="M7:M13" si="2">IF(J7&gt;=L7,L7,J7)</f>
        <v>0</v>
      </c>
      <c r="N7" s="11">
        <f t="shared" ref="N7:N13" si="3">IF(J7&lt;K7,K7-J7,"Achieved")</f>
        <v>50</v>
      </c>
      <c r="P7" s="71" t="s">
        <v>15</v>
      </c>
      <c r="Q7" s="71"/>
      <c r="R7" s="71"/>
      <c r="S7" s="71"/>
      <c r="T7" s="71"/>
      <c r="U7" s="71"/>
      <c r="V7" s="71"/>
      <c r="W7" s="71"/>
      <c r="X7" s="71"/>
    </row>
    <row r="8" spans="2:25" x14ac:dyDescent="0.35">
      <c r="B8" s="3" t="s">
        <v>16</v>
      </c>
      <c r="C8" s="4">
        <f>COUNTIF(Logbook!E:E, "Dispense")</f>
        <v>0</v>
      </c>
      <c r="D8" s="4">
        <v>60</v>
      </c>
      <c r="E8" s="4">
        <v>100</v>
      </c>
      <c r="F8" s="4">
        <f>IF(C8&gt;=E8,E8,C8)</f>
        <v>0</v>
      </c>
      <c r="G8" s="11">
        <f t="shared" si="1"/>
        <v>60</v>
      </c>
      <c r="I8" s="3" t="s">
        <v>17</v>
      </c>
      <c r="J8" s="4">
        <f>COUNTIF(Logbook!G:G, "&gt;=60")</f>
        <v>0</v>
      </c>
      <c r="K8" s="4">
        <v>50</v>
      </c>
      <c r="L8" s="4" t="s">
        <v>11</v>
      </c>
      <c r="M8" s="4">
        <f t="shared" si="2"/>
        <v>0</v>
      </c>
      <c r="N8" s="11">
        <f t="shared" si="3"/>
        <v>50</v>
      </c>
      <c r="P8" s="71" t="s">
        <v>18</v>
      </c>
      <c r="Q8" s="71"/>
      <c r="R8" s="71"/>
      <c r="S8" s="71"/>
      <c r="T8" s="71"/>
      <c r="U8" s="71"/>
      <c r="V8" s="71"/>
      <c r="W8" s="71"/>
      <c r="X8" s="71"/>
    </row>
    <row r="9" spans="2:25" x14ac:dyDescent="0.35">
      <c r="B9" s="8" t="s">
        <v>19</v>
      </c>
      <c r="C9" s="17">
        <f>COUNTIF(Logbook!E:E, "Other")</f>
        <v>0</v>
      </c>
      <c r="D9" s="4">
        <v>5</v>
      </c>
      <c r="E9" s="4">
        <v>50</v>
      </c>
      <c r="F9" s="4">
        <f t="shared" si="0"/>
        <v>0</v>
      </c>
      <c r="G9" s="11">
        <f>IF(C9&lt;D9,D9-C9,"Achieved")</f>
        <v>5</v>
      </c>
      <c r="I9" s="3" t="s">
        <v>20</v>
      </c>
      <c r="J9" s="4">
        <f>COUNTIF(Logbook!J:J, "Y")</f>
        <v>0</v>
      </c>
      <c r="K9" s="4">
        <v>10</v>
      </c>
      <c r="L9" s="4" t="s">
        <v>11</v>
      </c>
      <c r="M9" s="4">
        <f t="shared" si="2"/>
        <v>0</v>
      </c>
      <c r="N9" s="11">
        <f t="shared" si="3"/>
        <v>10</v>
      </c>
      <c r="P9" s="12"/>
      <c r="Q9" s="13"/>
      <c r="R9" s="12"/>
      <c r="S9" s="12"/>
      <c r="T9" s="12"/>
      <c r="U9" s="12"/>
      <c r="V9" s="12"/>
    </row>
    <row r="10" spans="2:25" x14ac:dyDescent="0.35">
      <c r="B10" s="10"/>
      <c r="C10" s="18"/>
      <c r="D10" s="92" t="s">
        <v>21</v>
      </c>
      <c r="E10" s="93"/>
      <c r="F10" s="4">
        <f>SUM(F6:F9)</f>
        <v>0</v>
      </c>
      <c r="G10" s="19">
        <f>IF(F10&lt;520,520-F10,"Achieved")</f>
        <v>520</v>
      </c>
      <c r="I10" s="3" t="s">
        <v>22</v>
      </c>
      <c r="J10" s="4">
        <f>COUNTIF(Logbook!K:K, "Mydriatic")+COUNTIF(Logbook!K:K, "Myd &amp; Anaes")</f>
        <v>0</v>
      </c>
      <c r="K10" s="4">
        <v>15</v>
      </c>
      <c r="L10" s="4" t="s">
        <v>11</v>
      </c>
      <c r="M10" s="4">
        <f t="shared" si="2"/>
        <v>0</v>
      </c>
      <c r="N10" s="11">
        <f t="shared" si="3"/>
        <v>15</v>
      </c>
    </row>
    <row r="11" spans="2:25" ht="14.5" customHeight="1" x14ac:dyDescent="0.35">
      <c r="D11" s="9"/>
      <c r="E11" s="9"/>
      <c r="F11" s="2"/>
      <c r="G11" s="40"/>
      <c r="I11" s="3" t="s">
        <v>24</v>
      </c>
      <c r="J11" s="4">
        <f>COUNTIF(Logbook!L:L, "Y")</f>
        <v>0</v>
      </c>
      <c r="K11" s="4">
        <v>5</v>
      </c>
      <c r="L11" s="4" t="s">
        <v>11</v>
      </c>
      <c r="M11" s="4">
        <f t="shared" si="2"/>
        <v>0</v>
      </c>
      <c r="N11" s="11">
        <f t="shared" si="3"/>
        <v>5</v>
      </c>
      <c r="P11" s="28" t="s">
        <v>23</v>
      </c>
      <c r="Q11" s="13"/>
      <c r="R11" s="12"/>
      <c r="S11" s="12"/>
      <c r="T11" s="12"/>
      <c r="U11" s="12"/>
      <c r="V11" s="12"/>
    </row>
    <row r="12" spans="2:25" x14ac:dyDescent="0.35">
      <c r="D12" s="9"/>
      <c r="E12" s="9"/>
      <c r="F12" s="2"/>
      <c r="G12" s="40"/>
      <c r="I12" s="3" t="s">
        <v>237</v>
      </c>
      <c r="J12" s="4">
        <f>COUNTIF(Logbook!I:I, "By Pre-Reg")</f>
        <v>0</v>
      </c>
      <c r="K12" s="4">
        <v>5</v>
      </c>
      <c r="L12" s="4" t="s">
        <v>11</v>
      </c>
      <c r="M12" s="4">
        <f t="shared" si="2"/>
        <v>0</v>
      </c>
      <c r="N12" s="11">
        <f t="shared" si="3"/>
        <v>5</v>
      </c>
      <c r="P12" s="78" t="s">
        <v>25</v>
      </c>
      <c r="Q12" s="80" t="s">
        <v>26</v>
      </c>
      <c r="R12" s="81"/>
      <c r="S12" s="81"/>
      <c r="T12" s="81"/>
      <c r="U12" s="81"/>
      <c r="V12" s="81"/>
      <c r="W12" s="81"/>
      <c r="X12" s="82"/>
    </row>
    <row r="13" spans="2:25" s="12" customFormat="1" ht="15" customHeight="1" x14ac:dyDescent="0.35">
      <c r="B13"/>
      <c r="C13" s="2"/>
      <c r="D13" s="9"/>
      <c r="E13" s="9"/>
      <c r="F13" s="2"/>
      <c r="G13" s="40"/>
      <c r="H13"/>
      <c r="I13" s="3" t="s">
        <v>234</v>
      </c>
      <c r="J13" s="4">
        <f>COUNTIF(Logbook!I:I, "Delegated")</f>
        <v>0</v>
      </c>
      <c r="K13" s="4">
        <v>0</v>
      </c>
      <c r="L13" s="4" t="s">
        <v>11</v>
      </c>
      <c r="M13" s="4">
        <f t="shared" si="2"/>
        <v>0</v>
      </c>
      <c r="N13" s="11" t="str">
        <f t="shared" si="3"/>
        <v>Achieved</v>
      </c>
      <c r="P13" s="79"/>
      <c r="Q13" s="83"/>
      <c r="R13" s="84"/>
      <c r="S13" s="84"/>
      <c r="T13" s="84"/>
      <c r="U13" s="84"/>
      <c r="V13" s="84"/>
      <c r="W13" s="84"/>
      <c r="X13" s="85"/>
      <c r="Y13"/>
    </row>
    <row r="14" spans="2:25" ht="30" customHeight="1" x14ac:dyDescent="0.35">
      <c r="B14" s="94" t="s">
        <v>27</v>
      </c>
      <c r="C14" s="94"/>
      <c r="D14" s="94"/>
      <c r="E14" s="94"/>
      <c r="F14" s="94"/>
      <c r="G14" s="94"/>
      <c r="J14" s="2"/>
      <c r="K14" s="2"/>
      <c r="L14" s="2"/>
      <c r="N14" s="40"/>
      <c r="P14" s="41" t="s">
        <v>32</v>
      </c>
      <c r="Q14" s="86" t="s">
        <v>33</v>
      </c>
      <c r="R14" s="87"/>
      <c r="S14" s="87"/>
      <c r="T14" s="87"/>
      <c r="U14" s="87"/>
      <c r="V14" s="87"/>
      <c r="W14" s="87"/>
      <c r="X14" s="88"/>
      <c r="Y14" s="12"/>
    </row>
    <row r="15" spans="2:25" ht="29" x14ac:dyDescent="0.35">
      <c r="B15" s="89" t="s">
        <v>28</v>
      </c>
      <c r="C15" s="90"/>
      <c r="D15" s="91" t="s">
        <v>29</v>
      </c>
      <c r="E15" s="91"/>
      <c r="F15" s="91" t="s">
        <v>30</v>
      </c>
      <c r="G15" s="91"/>
      <c r="H15" s="12"/>
      <c r="I15" s="6" t="s">
        <v>31</v>
      </c>
      <c r="J15" s="33" t="s">
        <v>3</v>
      </c>
      <c r="K15" s="33" t="s">
        <v>4</v>
      </c>
      <c r="L15" s="33" t="s">
        <v>5</v>
      </c>
      <c r="M15" s="7" t="s">
        <v>6</v>
      </c>
      <c r="N15" s="7" t="s">
        <v>7</v>
      </c>
      <c r="P15" s="41" t="s">
        <v>38</v>
      </c>
      <c r="Q15" s="86" t="s">
        <v>39</v>
      </c>
      <c r="R15" s="87"/>
      <c r="S15" s="87"/>
      <c r="T15" s="87"/>
      <c r="U15" s="87"/>
      <c r="V15" s="87"/>
      <c r="W15" s="87"/>
      <c r="X15" s="88"/>
    </row>
    <row r="16" spans="2:25" ht="14.5" customHeight="1" x14ac:dyDescent="0.35">
      <c r="B16" s="14" t="s">
        <v>34</v>
      </c>
      <c r="C16" s="4">
        <f>COUNTIF(Logbook!G:G, "&lt;=7")</f>
        <v>0</v>
      </c>
      <c r="D16" s="14" t="s">
        <v>35</v>
      </c>
      <c r="E16" s="4">
        <f>COUNTIF(Logbook!F:F,"Soft Fit")</f>
        <v>0</v>
      </c>
      <c r="F16" s="14" t="s">
        <v>36</v>
      </c>
      <c r="G16" s="4">
        <f>COUNTIF(Logbook!F:F,"RGP Fit")</f>
        <v>0</v>
      </c>
      <c r="I16" s="3" t="s">
        <v>37</v>
      </c>
      <c r="J16" s="4">
        <f>COUNTIFS(Logbook!G:G, "&lt;=7",Logbook!E:E, "Refraction")</f>
        <v>0</v>
      </c>
      <c r="K16" s="4">
        <v>5</v>
      </c>
      <c r="L16" s="4" t="s">
        <v>11</v>
      </c>
      <c r="M16" s="4">
        <f t="shared" ref="M16:M18" si="4">IF(J16&gt;=L16,L16,J16)</f>
        <v>0</v>
      </c>
      <c r="N16" s="11">
        <f t="shared" ref="N16:N18" si="5">IF(J16&lt;K16,K16-J16,"Achieved")</f>
        <v>5</v>
      </c>
      <c r="P16" s="72" t="s">
        <v>6</v>
      </c>
      <c r="Q16" s="77" t="s">
        <v>48</v>
      </c>
      <c r="R16" s="77"/>
      <c r="S16" s="77"/>
      <c r="T16" s="77"/>
      <c r="U16" s="77"/>
      <c r="V16" s="77"/>
      <c r="W16" s="77"/>
      <c r="X16" s="77"/>
    </row>
    <row r="17" spans="2:24" x14ac:dyDescent="0.35">
      <c r="B17" s="14" t="s">
        <v>40</v>
      </c>
      <c r="C17" s="4">
        <f>COUNTIFS(Logbook!G:G,"&gt;=8",Logbook!G:G,"&lt;=45")</f>
        <v>0</v>
      </c>
      <c r="D17" s="14" t="s">
        <v>41</v>
      </c>
      <c r="E17" s="4">
        <f>COUNTIF(Logbook!F:F,"Soft A/C")</f>
        <v>0</v>
      </c>
      <c r="F17" s="14" t="s">
        <v>42</v>
      </c>
      <c r="G17" s="4">
        <f>COUNTIF(Logbook!F:F,"RGP A/C")</f>
        <v>0</v>
      </c>
      <c r="I17" s="3" t="s">
        <v>43</v>
      </c>
      <c r="J17" s="4">
        <f>COUNTIFS(Logbook!E:E, "Refraction", Logbook!G:G, "&gt;45",Logbook!G:G,"&lt;60")</f>
        <v>0</v>
      </c>
      <c r="K17" s="4">
        <v>10</v>
      </c>
      <c r="L17" s="4" t="s">
        <v>11</v>
      </c>
      <c r="M17" s="4">
        <f t="shared" si="4"/>
        <v>0</v>
      </c>
      <c r="N17" s="11">
        <f t="shared" si="5"/>
        <v>10</v>
      </c>
      <c r="P17" s="72"/>
      <c r="Q17" s="77"/>
      <c r="R17" s="77"/>
      <c r="S17" s="77"/>
      <c r="T17" s="77"/>
      <c r="U17" s="77"/>
      <c r="V17" s="77"/>
      <c r="W17" s="77"/>
      <c r="X17" s="77"/>
    </row>
    <row r="18" spans="2:24" x14ac:dyDescent="0.35">
      <c r="B18" s="14" t="s">
        <v>44</v>
      </c>
      <c r="C18" s="4">
        <f>COUNTIFS(Logbook!G:G,"&gt;45",Logbook!G:G,"&lt;60")</f>
        <v>0</v>
      </c>
      <c r="D18" s="14" t="s">
        <v>45</v>
      </c>
      <c r="E18" s="4">
        <f>COUNTIF(Logbook!F:F,"Soft EOT")</f>
        <v>0</v>
      </c>
      <c r="F18" s="14" t="s">
        <v>46</v>
      </c>
      <c r="G18" s="4">
        <f>COUNTIF(Logbook!F:F,"RGP EOT")</f>
        <v>0</v>
      </c>
      <c r="I18" s="3" t="s">
        <v>47</v>
      </c>
      <c r="J18" s="4">
        <f>COUNTIFS(Logbook!E:E, "Refraction",Logbook!G:G, "&gt;=60")</f>
        <v>0</v>
      </c>
      <c r="K18" s="4">
        <v>10</v>
      </c>
      <c r="L18" s="4" t="s">
        <v>11</v>
      </c>
      <c r="M18" s="4">
        <f t="shared" si="4"/>
        <v>0</v>
      </c>
      <c r="N18" s="11">
        <f t="shared" si="5"/>
        <v>10</v>
      </c>
      <c r="P18" s="34" t="s">
        <v>7</v>
      </c>
      <c r="Q18" s="74" t="s">
        <v>52</v>
      </c>
      <c r="R18" s="75"/>
      <c r="S18" s="75"/>
      <c r="T18" s="75"/>
      <c r="U18" s="75"/>
      <c r="V18" s="75"/>
      <c r="W18" s="75"/>
      <c r="X18" s="76"/>
    </row>
    <row r="19" spans="2:24" x14ac:dyDescent="0.35">
      <c r="B19" s="14" t="s">
        <v>17</v>
      </c>
      <c r="C19" s="4">
        <f>COUNTIF(Logbook!G:G, "&gt;=60")</f>
        <v>0</v>
      </c>
      <c r="I19" s="3"/>
      <c r="J19" s="4"/>
      <c r="K19" s="4"/>
      <c r="L19" s="4"/>
      <c r="M19" s="4"/>
      <c r="N19" s="11"/>
    </row>
    <row r="20" spans="2:24" s="12" customFormat="1" ht="29" x14ac:dyDescent="0.35">
      <c r="B20" s="89" t="s">
        <v>49</v>
      </c>
      <c r="C20" s="90"/>
      <c r="D20" s="91" t="s">
        <v>50</v>
      </c>
      <c r="E20" s="91"/>
      <c r="F20" s="91"/>
      <c r="G20" s="91"/>
      <c r="H20"/>
      <c r="I20" s="6" t="s">
        <v>51</v>
      </c>
      <c r="J20" s="33" t="s">
        <v>3</v>
      </c>
      <c r="K20" s="33" t="s">
        <v>4</v>
      </c>
      <c r="L20" s="33" t="s">
        <v>5</v>
      </c>
      <c r="M20" s="7" t="s">
        <v>6</v>
      </c>
      <c r="N20" s="7" t="s">
        <v>7</v>
      </c>
      <c r="P20"/>
      <c r="Q20"/>
      <c r="R20"/>
      <c r="S20"/>
      <c r="T20"/>
      <c r="U20"/>
    </row>
    <row r="21" spans="2:24" x14ac:dyDescent="0.35">
      <c r="B21" s="14" t="s">
        <v>53</v>
      </c>
      <c r="C21" s="15">
        <f>COUNTIF(Logbook!H:H, "Y")</f>
        <v>0</v>
      </c>
      <c r="D21" s="14" t="s">
        <v>54</v>
      </c>
      <c r="E21" s="15">
        <f>COUNTIF(Logbook!M:M, "Y")</f>
        <v>0</v>
      </c>
      <c r="F21" s="14" t="s">
        <v>55</v>
      </c>
      <c r="G21" s="15">
        <f>COUNTIF(Logbook!Q:Q, "Y")</f>
        <v>0</v>
      </c>
      <c r="H21" s="12"/>
      <c r="I21" s="3" t="s">
        <v>56</v>
      </c>
      <c r="J21" s="4">
        <f>COUNTIF(Logbook!F:F, "Soft Fit")+COUNTIF(Logbook!F:F, "RGP Fit")</f>
        <v>0</v>
      </c>
      <c r="K21" s="4">
        <v>20</v>
      </c>
      <c r="L21" s="4" t="s">
        <v>11</v>
      </c>
      <c r="M21" s="4">
        <f t="shared" ref="M21:M24" si="6">IF(J21&gt;=L21,L21,J21)</f>
        <v>0</v>
      </c>
      <c r="N21" s="11">
        <f t="shared" ref="N21:N24" si="7">IF(J21&lt;K21,K21-J21,"Achieved")</f>
        <v>20</v>
      </c>
    </row>
    <row r="22" spans="2:24" x14ac:dyDescent="0.35">
      <c r="B22" s="14" t="s">
        <v>57</v>
      </c>
      <c r="C22" s="15">
        <f>COUNTIF(Logbook!K:K, "Mydriatic")+COUNTIF(Logbook!K:K, "Myd &amp; Anaes")</f>
        <v>0</v>
      </c>
      <c r="D22" s="14" t="s">
        <v>58</v>
      </c>
      <c r="E22" s="15">
        <f>COUNTIF(Logbook!N:N, "Y")</f>
        <v>0</v>
      </c>
      <c r="F22" s="14" t="s">
        <v>59</v>
      </c>
      <c r="G22" s="15">
        <f>COUNTIF(Logbook!O:O, "Y")</f>
        <v>0</v>
      </c>
      <c r="I22" s="3" t="s">
        <v>60</v>
      </c>
      <c r="J22" s="4">
        <f>COUNTIF(Logbook!F:F, "Soft EOT")+COUNTIF(Logbook!F:F, "RGP EOT")</f>
        <v>0</v>
      </c>
      <c r="K22" s="4">
        <v>0</v>
      </c>
      <c r="L22" s="4">
        <v>20</v>
      </c>
      <c r="M22" s="4">
        <f t="shared" si="6"/>
        <v>0</v>
      </c>
      <c r="N22" s="11" t="str">
        <f t="shared" si="7"/>
        <v>Achieved</v>
      </c>
      <c r="P22" s="12"/>
      <c r="Q22" s="12"/>
      <c r="R22" s="12"/>
      <c r="S22" s="12"/>
      <c r="T22" s="12"/>
      <c r="U22" s="12"/>
    </row>
    <row r="23" spans="2:24" x14ac:dyDescent="0.35">
      <c r="B23" s="14" t="s">
        <v>61</v>
      </c>
      <c r="C23" s="15">
        <f>COUNTIF(Logbook!K:K,"Cycloplegic")</f>
        <v>0</v>
      </c>
      <c r="D23" s="14" t="s">
        <v>62</v>
      </c>
      <c r="E23" s="15">
        <f>COUNTIF(Logbook!P:P, "Y")</f>
        <v>0</v>
      </c>
      <c r="F23" s="14" t="s">
        <v>19</v>
      </c>
      <c r="G23" s="15">
        <f>COUNTIF(Logbook!R:R, "Y")</f>
        <v>0</v>
      </c>
      <c r="I23" s="3" t="s">
        <v>63</v>
      </c>
      <c r="J23" s="4">
        <f>COUNTIF(Logbook!F:F, "Soft A/C")+COUNTIF(Logbook!F:F, "RGP A/C")</f>
        <v>0</v>
      </c>
      <c r="K23" s="4">
        <v>20</v>
      </c>
      <c r="L23" s="4" t="s">
        <v>11</v>
      </c>
      <c r="M23" s="4">
        <f t="shared" si="6"/>
        <v>0</v>
      </c>
      <c r="N23" s="11">
        <f t="shared" si="7"/>
        <v>20</v>
      </c>
    </row>
    <row r="24" spans="2:24" s="12" customFormat="1" x14ac:dyDescent="0.35">
      <c r="B24" s="14" t="s">
        <v>64</v>
      </c>
      <c r="C24" s="15">
        <f>COUNTIF(Logbook!K:K, "Anaesthetic")+COUNTIF(Logbook!K:K, "Myd &amp; Anaes")</f>
        <v>0</v>
      </c>
      <c r="D24" s="2"/>
      <c r="E24" s="2"/>
      <c r="F24"/>
      <c r="G24" s="5"/>
      <c r="H24"/>
      <c r="I24" s="3" t="s">
        <v>65</v>
      </c>
      <c r="J24" s="4">
        <f>COUNTIF(Logbook!F:F, "Teach")</f>
        <v>0</v>
      </c>
      <c r="K24" s="4">
        <v>5</v>
      </c>
      <c r="L24" s="4">
        <v>10</v>
      </c>
      <c r="M24" s="4">
        <f t="shared" si="6"/>
        <v>0</v>
      </c>
      <c r="N24" s="11">
        <f t="shared" si="7"/>
        <v>5</v>
      </c>
      <c r="P24"/>
      <c r="Q24"/>
      <c r="R24"/>
      <c r="S24"/>
      <c r="T24"/>
      <c r="U24"/>
    </row>
    <row r="25" spans="2:24" ht="29" x14ac:dyDescent="0.35">
      <c r="D25" s="12"/>
      <c r="E25" s="12"/>
      <c r="F25" s="12"/>
      <c r="G25" s="12"/>
      <c r="H25" s="12"/>
      <c r="I25" s="6" t="s">
        <v>66</v>
      </c>
      <c r="J25" s="33" t="s">
        <v>3</v>
      </c>
      <c r="K25" s="33" t="s">
        <v>4</v>
      </c>
      <c r="L25" s="33" t="s">
        <v>5</v>
      </c>
      <c r="M25" s="7" t="s">
        <v>6</v>
      </c>
      <c r="N25" s="7" t="s">
        <v>7</v>
      </c>
      <c r="Q25" s="38"/>
    </row>
    <row r="26" spans="2:24" x14ac:dyDescent="0.35">
      <c r="I26" s="3" t="s">
        <v>67</v>
      </c>
      <c r="J26" s="4">
        <f>COUNTIF(Logbook!F:F, "SV")</f>
        <v>0</v>
      </c>
      <c r="K26" s="4">
        <v>20</v>
      </c>
      <c r="L26" s="4" t="s">
        <v>11</v>
      </c>
      <c r="M26" s="4">
        <f t="shared" ref="M26" si="8">IF(J26&gt;=L26,L26,J26)</f>
        <v>0</v>
      </c>
      <c r="N26" s="11">
        <f t="shared" ref="N26" si="9">IF(J26&lt;K26,K26-J26,"Achieved")</f>
        <v>20</v>
      </c>
    </row>
    <row r="27" spans="2:24" x14ac:dyDescent="0.35">
      <c r="I27" s="3" t="s">
        <v>68</v>
      </c>
      <c r="J27" s="4">
        <f>COUNTIF(Logbook!F:F, "Multifocal")</f>
        <v>0</v>
      </c>
      <c r="K27" s="4">
        <v>20</v>
      </c>
      <c r="L27" s="4" t="s">
        <v>11</v>
      </c>
      <c r="M27" s="4">
        <f t="shared" ref="M27:M30" si="10">IF(J27&gt;=L27,L27,J27)</f>
        <v>0</v>
      </c>
      <c r="N27" s="11">
        <f t="shared" ref="N27:N30" si="11">IF(J27&lt;K27,K27-J27,"Achieved")</f>
        <v>20</v>
      </c>
      <c r="P27" s="12"/>
      <c r="Q27" s="12"/>
      <c r="R27" s="12"/>
      <c r="S27" s="12"/>
      <c r="T27" s="12"/>
      <c r="U27" s="12"/>
    </row>
    <row r="28" spans="2:24" x14ac:dyDescent="0.35">
      <c r="I28" s="3" t="s">
        <v>69</v>
      </c>
      <c r="J28" s="4">
        <f>COUNTIFS(Logbook!G:G, "&lt;=7",Logbook!E:E, "Dispense")</f>
        <v>0</v>
      </c>
      <c r="K28" s="4">
        <v>5</v>
      </c>
      <c r="L28" s="4" t="s">
        <v>11</v>
      </c>
      <c r="M28" s="4">
        <f t="shared" si="10"/>
        <v>0</v>
      </c>
      <c r="N28" s="11">
        <f t="shared" si="11"/>
        <v>5</v>
      </c>
    </row>
    <row r="29" spans="2:24" s="12" customFormat="1" x14ac:dyDescent="0.35">
      <c r="B29"/>
      <c r="C29" s="2"/>
      <c r="D29" s="2"/>
      <c r="E29" s="2"/>
      <c r="F29"/>
      <c r="G29" s="5"/>
      <c r="H29"/>
      <c r="I29" s="3" t="s">
        <v>70</v>
      </c>
      <c r="J29" s="4">
        <f>COUNTIFS(Logbook!E:E, "Dispense", Logbook!G:G, "&gt;45",Logbook!G:G,"&lt;60")</f>
        <v>0</v>
      </c>
      <c r="K29" s="4">
        <v>10</v>
      </c>
      <c r="L29" s="4" t="s">
        <v>11</v>
      </c>
      <c r="M29" s="4">
        <f t="shared" si="10"/>
        <v>0</v>
      </c>
      <c r="N29" s="11">
        <f t="shared" si="11"/>
        <v>10</v>
      </c>
      <c r="P29"/>
      <c r="Q29"/>
      <c r="R29"/>
      <c r="S29"/>
      <c r="T29" s="39"/>
      <c r="U29"/>
    </row>
    <row r="30" spans="2:24" x14ac:dyDescent="0.35">
      <c r="B30" s="12"/>
      <c r="C30" s="12"/>
      <c r="D30" s="12"/>
      <c r="E30" s="12"/>
      <c r="F30" s="12"/>
      <c r="G30" s="12"/>
      <c r="H30" s="12"/>
      <c r="I30" s="3" t="s">
        <v>71</v>
      </c>
      <c r="J30" s="4">
        <f>COUNTIFS(Logbook!E:E, "Dispense",Logbook!G:G, "&gt;=60")</f>
        <v>0</v>
      </c>
      <c r="K30" s="4">
        <v>10</v>
      </c>
      <c r="L30" s="4" t="s">
        <v>11</v>
      </c>
      <c r="M30" s="4">
        <f t="shared" si="10"/>
        <v>0</v>
      </c>
      <c r="N30" s="11">
        <f t="shared" si="11"/>
        <v>10</v>
      </c>
    </row>
    <row r="32" spans="2:24" x14ac:dyDescent="0.35">
      <c r="I32" s="12"/>
      <c r="J32" s="12"/>
      <c r="K32" s="12"/>
      <c r="L32" s="12"/>
      <c r="M32" s="13"/>
      <c r="N32" s="12"/>
    </row>
  </sheetData>
  <sheetProtection algorithmName="SHA-512" hashValue="W0VQA6YwqkS53+4WRP8TOUkGr9Gs2LonH9Svp7o+FUsjZ+Nwurhbzymhv4yVPXENRzljoNV6kml9wQb9O+2Sag==" saltValue="Vu11KjtBGpmtrqAmhkoloQ==" spinCount="100000" sheet="1" scenarios="1" selectLockedCells="1" selectUnlockedCells="1"/>
  <mergeCells count="20">
    <mergeCell ref="B20:C20"/>
    <mergeCell ref="D20:G20"/>
    <mergeCell ref="D15:E15"/>
    <mergeCell ref="F15:G15"/>
    <mergeCell ref="D10:E10"/>
    <mergeCell ref="B15:C15"/>
    <mergeCell ref="B14:G14"/>
    <mergeCell ref="Q18:X18"/>
    <mergeCell ref="Q16:X17"/>
    <mergeCell ref="P12:P13"/>
    <mergeCell ref="Q12:X13"/>
    <mergeCell ref="Q14:X14"/>
    <mergeCell ref="Q15:X15"/>
    <mergeCell ref="B1:H1"/>
    <mergeCell ref="I1:N1"/>
    <mergeCell ref="P7:X7"/>
    <mergeCell ref="P8:X8"/>
    <mergeCell ref="P16:P17"/>
    <mergeCell ref="I3:N3"/>
    <mergeCell ref="B3:G3"/>
  </mergeCells>
  <conditionalFormatting sqref="G6:G13">
    <cfRule type="containsText" dxfId="33" priority="5" operator="containsText" text="Achieved">
      <formula>NOT(ISERROR(SEARCH("Achieved",G6)))</formula>
    </cfRule>
    <cfRule type="cellIs" dxfId="32" priority="16" operator="greaterThan">
      <formula>0</formula>
    </cfRule>
  </conditionalFormatting>
  <conditionalFormatting sqref="N6:N13">
    <cfRule type="cellIs" dxfId="31" priority="14" operator="greaterThan">
      <formula>0</formula>
    </cfRule>
  </conditionalFormatting>
  <conditionalFormatting sqref="N6:N14">
    <cfRule type="containsText" dxfId="30" priority="4" operator="containsText" text="Achieved">
      <formula>NOT(ISERROR(SEARCH("Achieved",N6)))</formula>
    </cfRule>
  </conditionalFormatting>
  <conditionalFormatting sqref="N16:N18">
    <cfRule type="cellIs" dxfId="29" priority="13" operator="greaterThan">
      <formula>0</formula>
    </cfRule>
  </conditionalFormatting>
  <conditionalFormatting sqref="N16:N19">
    <cfRule type="containsText" dxfId="28" priority="3" operator="containsText" text="Achieved">
      <formula>NOT(ISERROR(SEARCH("Achieved",N16)))</formula>
    </cfRule>
  </conditionalFormatting>
  <conditionalFormatting sqref="N21:N24">
    <cfRule type="containsText" dxfId="27" priority="2" operator="containsText" text="Achieved">
      <formula>NOT(ISERROR(SEARCH("Achieved",N21)))</formula>
    </cfRule>
    <cfRule type="cellIs" dxfId="26" priority="10" operator="greaterThan">
      <formula>0</formula>
    </cfRule>
  </conditionalFormatting>
  <conditionalFormatting sqref="N26:N30">
    <cfRule type="containsText" dxfId="25" priority="1" operator="containsText" text="Achieved">
      <formula>NOT(ISERROR(SEARCH("Achieved",N26)))</formula>
    </cfRule>
    <cfRule type="cellIs" dxfId="24" priority="6" operator="greaterThan">
      <formula>0</formula>
    </cfRule>
  </conditionalFormatting>
  <hyperlinks>
    <hyperlink ref="I1:N1" r:id="rId1" location="mobile-nav-panel" display="Logging your patient encounters" xr:uid="{C0A4A144-9AE5-486B-9C00-9C7B1B32C4EE}"/>
  </hyperlinks>
  <pageMargins left="0.7" right="0.7" top="0.75" bottom="0.75" header="0.3" footer="0.3"/>
  <pageSetup paperSize="9" orientation="portrait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2001"/>
  <sheetViews>
    <sheetView tabSelected="1" zoomScaleNormal="100" workbookViewId="0">
      <pane ySplit="1" topLeftCell="A2" activePane="bottomLeft" state="frozen"/>
      <selection activeCell="H25" sqref="H25"/>
      <selection pane="bottomLeft" activeCell="F16" sqref="F16"/>
    </sheetView>
  </sheetViews>
  <sheetFormatPr defaultColWidth="8.6328125" defaultRowHeight="13" x14ac:dyDescent="0.3"/>
  <cols>
    <col min="1" max="1" width="6.453125" style="21" bestFit="1" customWidth="1"/>
    <col min="2" max="2" width="10.453125" style="23" bestFit="1" customWidth="1"/>
    <col min="3" max="3" width="11.1796875" style="23" bestFit="1" customWidth="1"/>
    <col min="4" max="4" width="11.453125" style="21" customWidth="1"/>
    <col min="5" max="5" width="13.36328125" style="23" bestFit="1" customWidth="1"/>
    <col min="6" max="6" width="24.453125" style="23" bestFit="1" customWidth="1"/>
    <col min="7" max="7" width="8.1796875" style="21" bestFit="1" customWidth="1"/>
    <col min="8" max="8" width="11.81640625" style="21" bestFit="1" customWidth="1"/>
    <col min="9" max="9" width="11.453125" style="21" customWidth="1"/>
    <col min="10" max="10" width="6.81640625" style="21" bestFit="1" customWidth="1"/>
    <col min="11" max="11" width="11.453125" style="21" customWidth="1"/>
    <col min="12" max="12" width="8.453125" style="21" customWidth="1"/>
    <col min="13" max="13" width="7.453125" style="21" bestFit="1" customWidth="1"/>
    <col min="14" max="14" width="8.36328125" style="21" customWidth="1"/>
    <col min="15" max="15" width="9.1796875" style="21" bestFit="1" customWidth="1"/>
    <col min="16" max="17" width="9.453125" style="21" customWidth="1"/>
    <col min="18" max="18" width="9.81640625" style="21" bestFit="1" customWidth="1"/>
    <col min="19" max="19" width="39.81640625" style="23" customWidth="1"/>
    <col min="20" max="21" width="8.6328125" style="23"/>
    <col min="22" max="16384" width="8.6328125" style="16"/>
  </cols>
  <sheetData>
    <row r="1" spans="1:19" x14ac:dyDescent="0.3">
      <c r="A1" s="24" t="s">
        <v>72</v>
      </c>
      <c r="B1" s="25" t="s">
        <v>73</v>
      </c>
      <c r="C1" s="25" t="s">
        <v>74</v>
      </c>
      <c r="D1" s="24" t="s">
        <v>75</v>
      </c>
      <c r="E1" s="25" t="s">
        <v>76</v>
      </c>
      <c r="F1" s="25" t="s">
        <v>77</v>
      </c>
      <c r="G1" s="24" t="s">
        <v>78</v>
      </c>
      <c r="H1" s="24" t="s">
        <v>79</v>
      </c>
      <c r="I1" s="24" t="s">
        <v>233</v>
      </c>
      <c r="J1" s="24" t="s">
        <v>80</v>
      </c>
      <c r="K1" s="24" t="s">
        <v>81</v>
      </c>
      <c r="L1" s="24" t="s">
        <v>82</v>
      </c>
      <c r="M1" s="24" t="s">
        <v>83</v>
      </c>
      <c r="N1" s="24" t="s">
        <v>58</v>
      </c>
      <c r="O1" s="24" t="s">
        <v>59</v>
      </c>
      <c r="P1" s="24" t="s">
        <v>62</v>
      </c>
      <c r="Q1" s="24" t="s">
        <v>55</v>
      </c>
      <c r="R1" s="24" t="s">
        <v>19</v>
      </c>
      <c r="S1" s="25" t="s">
        <v>84</v>
      </c>
    </row>
    <row r="2" spans="1:19" x14ac:dyDescent="0.3">
      <c r="A2" s="21">
        <v>1</v>
      </c>
      <c r="B2" s="46"/>
      <c r="C2" s="47"/>
      <c r="D2" s="48"/>
      <c r="E2" s="47"/>
      <c r="F2" s="47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7"/>
      <c r="S2" s="36"/>
    </row>
    <row r="3" spans="1:19" ht="14.5" x14ac:dyDescent="0.35">
      <c r="A3" s="21">
        <v>2</v>
      </c>
      <c r="B3" s="49"/>
      <c r="C3" s="47"/>
      <c r="D3" s="48"/>
      <c r="E3" s="47"/>
      <c r="F3" s="47"/>
      <c r="G3" s="50"/>
      <c r="H3" s="48"/>
      <c r="I3" s="48"/>
      <c r="J3" s="48"/>
      <c r="K3" s="48"/>
      <c r="L3" s="48"/>
      <c r="M3" s="48"/>
      <c r="N3" s="48"/>
      <c r="O3" s="48"/>
      <c r="P3" s="48"/>
      <c r="Q3" s="48"/>
      <c r="R3" s="47"/>
    </row>
    <row r="4" spans="1:19" ht="14.5" x14ac:dyDescent="0.35">
      <c r="A4" s="21">
        <v>3</v>
      </c>
      <c r="B4" s="49"/>
      <c r="C4" s="47"/>
      <c r="D4" s="48"/>
      <c r="E4" s="47"/>
      <c r="F4" s="47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7"/>
    </row>
    <row r="5" spans="1:19" x14ac:dyDescent="0.3">
      <c r="A5" s="21">
        <v>4</v>
      </c>
      <c r="B5" s="51"/>
      <c r="C5" s="47"/>
      <c r="D5" s="48"/>
      <c r="E5" s="47"/>
      <c r="F5" s="47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7"/>
    </row>
    <row r="6" spans="1:19" x14ac:dyDescent="0.3">
      <c r="A6" s="21">
        <v>5</v>
      </c>
      <c r="B6" s="51"/>
      <c r="C6" s="47"/>
      <c r="D6" s="48"/>
      <c r="E6" s="47"/>
      <c r="F6" s="47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7"/>
    </row>
    <row r="7" spans="1:19" x14ac:dyDescent="0.3">
      <c r="A7" s="21">
        <v>6</v>
      </c>
      <c r="B7" s="51"/>
      <c r="C7" s="47"/>
      <c r="D7" s="48"/>
      <c r="E7" s="47"/>
      <c r="F7" s="47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7"/>
      <c r="S7" s="36"/>
    </row>
    <row r="8" spans="1:19" x14ac:dyDescent="0.3">
      <c r="A8" s="21">
        <v>7</v>
      </c>
      <c r="B8" s="51"/>
      <c r="C8" s="47"/>
      <c r="D8" s="48"/>
      <c r="E8" s="47"/>
      <c r="F8" s="47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7"/>
    </row>
    <row r="9" spans="1:19" x14ac:dyDescent="0.3">
      <c r="A9" s="21">
        <v>8</v>
      </c>
      <c r="B9" s="51"/>
      <c r="C9" s="47"/>
      <c r="D9" s="48"/>
      <c r="E9" s="47"/>
      <c r="F9" s="47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7"/>
    </row>
    <row r="10" spans="1:19" x14ac:dyDescent="0.3">
      <c r="A10" s="21">
        <v>9</v>
      </c>
      <c r="B10" s="51"/>
      <c r="C10" s="47"/>
      <c r="D10" s="48"/>
      <c r="E10" s="47"/>
      <c r="F10" s="47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7"/>
    </row>
    <row r="11" spans="1:19" x14ac:dyDescent="0.3">
      <c r="A11" s="21">
        <v>10</v>
      </c>
      <c r="B11" s="51"/>
      <c r="C11" s="47"/>
      <c r="D11" s="48"/>
      <c r="E11" s="47"/>
      <c r="F11" s="47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7"/>
    </row>
    <row r="12" spans="1:19" x14ac:dyDescent="0.3">
      <c r="A12" s="21">
        <v>11</v>
      </c>
      <c r="B12" s="51"/>
      <c r="C12" s="47"/>
      <c r="D12" s="48"/>
      <c r="E12" s="47"/>
      <c r="F12" s="47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7"/>
    </row>
    <row r="13" spans="1:19" x14ac:dyDescent="0.3">
      <c r="A13" s="21">
        <v>12</v>
      </c>
      <c r="B13" s="51"/>
      <c r="C13" s="47"/>
      <c r="D13" s="48"/>
      <c r="E13" s="47"/>
      <c r="F13" s="47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7"/>
    </row>
    <row r="14" spans="1:19" x14ac:dyDescent="0.3">
      <c r="A14" s="21">
        <v>13</v>
      </c>
      <c r="B14" s="51"/>
      <c r="C14" s="47"/>
      <c r="D14" s="48"/>
      <c r="E14" s="47"/>
      <c r="F14" s="47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7"/>
    </row>
    <row r="15" spans="1:19" x14ac:dyDescent="0.3">
      <c r="A15" s="21">
        <v>14</v>
      </c>
      <c r="B15" s="51"/>
      <c r="C15" s="47"/>
      <c r="D15" s="48"/>
      <c r="E15" s="47"/>
      <c r="F15" s="47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7"/>
    </row>
    <row r="16" spans="1:19" x14ac:dyDescent="0.3">
      <c r="A16" s="21">
        <v>15</v>
      </c>
      <c r="B16" s="51"/>
      <c r="C16" s="47"/>
      <c r="D16" s="48"/>
      <c r="E16" s="47"/>
      <c r="F16" s="47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7"/>
    </row>
    <row r="17" spans="1:19" x14ac:dyDescent="0.3">
      <c r="A17" s="21">
        <v>16</v>
      </c>
      <c r="B17" s="51"/>
      <c r="C17" s="47"/>
      <c r="D17" s="48"/>
      <c r="E17" s="47"/>
      <c r="F17" s="47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7"/>
    </row>
    <row r="18" spans="1:19" x14ac:dyDescent="0.3">
      <c r="A18" s="21">
        <v>17</v>
      </c>
      <c r="B18" s="51"/>
      <c r="C18" s="47"/>
      <c r="D18" s="48"/>
      <c r="E18" s="47"/>
      <c r="F18" s="47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7"/>
    </row>
    <row r="19" spans="1:19" x14ac:dyDescent="0.3">
      <c r="A19" s="21">
        <v>18</v>
      </c>
      <c r="B19" s="51"/>
      <c r="C19" s="47"/>
      <c r="D19" s="48"/>
      <c r="E19" s="47"/>
      <c r="F19" s="47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7"/>
    </row>
    <row r="20" spans="1:19" x14ac:dyDescent="0.3">
      <c r="A20" s="21">
        <v>19</v>
      </c>
      <c r="B20" s="51"/>
      <c r="C20" s="47"/>
      <c r="D20" s="48"/>
      <c r="E20" s="47"/>
      <c r="F20" s="47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7"/>
    </row>
    <row r="21" spans="1:19" x14ac:dyDescent="0.3">
      <c r="A21" s="21">
        <v>20</v>
      </c>
      <c r="B21" s="51"/>
      <c r="C21" s="47"/>
      <c r="D21" s="48"/>
      <c r="E21" s="47"/>
      <c r="F21" s="47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7"/>
    </row>
    <row r="22" spans="1:19" x14ac:dyDescent="0.3">
      <c r="A22" s="21">
        <v>21</v>
      </c>
      <c r="B22" s="51"/>
      <c r="C22" s="47"/>
      <c r="D22" s="48"/>
      <c r="E22" s="47"/>
      <c r="F22" s="47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7"/>
    </row>
    <row r="23" spans="1:19" x14ac:dyDescent="0.3">
      <c r="A23" s="21">
        <v>22</v>
      </c>
      <c r="B23" s="51"/>
      <c r="C23" s="47"/>
      <c r="D23" s="48"/>
      <c r="E23" s="47"/>
      <c r="F23" s="47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7"/>
    </row>
    <row r="24" spans="1:19" x14ac:dyDescent="0.3">
      <c r="A24" s="21">
        <v>23</v>
      </c>
      <c r="B24" s="51"/>
      <c r="C24" s="47"/>
      <c r="D24" s="48"/>
      <c r="E24" s="47"/>
      <c r="F24" s="47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7"/>
    </row>
    <row r="25" spans="1:19" x14ac:dyDescent="0.3">
      <c r="A25" s="21">
        <v>24</v>
      </c>
      <c r="B25" s="51"/>
      <c r="C25" s="47"/>
      <c r="D25" s="48"/>
      <c r="E25" s="47"/>
      <c r="F25" s="47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7"/>
      <c r="S25" s="36"/>
    </row>
    <row r="26" spans="1:19" x14ac:dyDescent="0.3">
      <c r="A26" s="21">
        <v>25</v>
      </c>
      <c r="B26" s="51"/>
      <c r="C26" s="47"/>
      <c r="D26" s="48"/>
      <c r="E26" s="47"/>
      <c r="F26" s="47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7"/>
    </row>
    <row r="27" spans="1:19" x14ac:dyDescent="0.3">
      <c r="A27" s="21">
        <v>26</v>
      </c>
      <c r="B27" s="51"/>
      <c r="C27" s="47"/>
      <c r="D27" s="48"/>
      <c r="E27" s="47"/>
      <c r="F27" s="47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7"/>
    </row>
    <row r="28" spans="1:19" x14ac:dyDescent="0.3">
      <c r="A28" s="21">
        <v>27</v>
      </c>
      <c r="B28" s="51"/>
      <c r="C28" s="47"/>
      <c r="D28" s="48"/>
      <c r="E28" s="47"/>
      <c r="F28" s="47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7"/>
    </row>
    <row r="29" spans="1:19" x14ac:dyDescent="0.3">
      <c r="A29" s="21">
        <v>28</v>
      </c>
      <c r="B29" s="51"/>
      <c r="C29" s="47"/>
      <c r="D29" s="48"/>
      <c r="E29" s="47"/>
      <c r="F29" s="47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7"/>
    </row>
    <row r="30" spans="1:19" x14ac:dyDescent="0.3">
      <c r="A30" s="21">
        <v>29</v>
      </c>
      <c r="B30" s="51"/>
      <c r="C30" s="47"/>
      <c r="D30" s="48"/>
      <c r="E30" s="47"/>
      <c r="F30" s="47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7"/>
    </row>
    <row r="31" spans="1:19" x14ac:dyDescent="0.3">
      <c r="A31" s="21">
        <v>30</v>
      </c>
      <c r="B31" s="51"/>
      <c r="C31" s="47"/>
      <c r="D31" s="48"/>
      <c r="E31" s="47"/>
      <c r="F31" s="47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7"/>
    </row>
    <row r="32" spans="1:19" x14ac:dyDescent="0.3">
      <c r="A32" s="21">
        <v>31</v>
      </c>
      <c r="B32" s="51"/>
      <c r="C32" s="47"/>
      <c r="D32" s="48"/>
      <c r="E32" s="47"/>
      <c r="F32" s="47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7"/>
    </row>
    <row r="33" spans="1:19" x14ac:dyDescent="0.3">
      <c r="A33" s="21">
        <v>32</v>
      </c>
      <c r="B33" s="51"/>
      <c r="C33" s="47"/>
      <c r="D33" s="48"/>
      <c r="E33" s="47"/>
      <c r="F33" s="47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7"/>
    </row>
    <row r="34" spans="1:19" x14ac:dyDescent="0.3">
      <c r="A34" s="21">
        <v>33</v>
      </c>
      <c r="B34" s="51"/>
      <c r="C34" s="47"/>
      <c r="D34" s="48"/>
      <c r="E34" s="47"/>
      <c r="F34" s="47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7"/>
    </row>
    <row r="35" spans="1:19" ht="14.5" x14ac:dyDescent="0.35">
      <c r="A35" s="21">
        <v>34</v>
      </c>
      <c r="B35" s="51"/>
      <c r="C35" s="52"/>
      <c r="D35" s="48"/>
      <c r="E35" s="47"/>
      <c r="F35" s="47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7"/>
    </row>
    <row r="36" spans="1:19" ht="14.5" x14ac:dyDescent="0.35">
      <c r="A36" s="21">
        <v>35</v>
      </c>
      <c r="B36" s="53"/>
      <c r="C36" s="52"/>
      <c r="D36" s="48"/>
      <c r="E36" s="47"/>
      <c r="F36" s="47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7"/>
    </row>
    <row r="37" spans="1:19" ht="14.5" x14ac:dyDescent="0.35">
      <c r="A37" s="21">
        <v>36</v>
      </c>
      <c r="B37" s="53"/>
      <c r="C37" s="52"/>
      <c r="D37" s="48"/>
      <c r="E37" s="47"/>
      <c r="F37" s="47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7"/>
    </row>
    <row r="38" spans="1:19" ht="14.5" x14ac:dyDescent="0.35">
      <c r="A38" s="21">
        <v>37</v>
      </c>
      <c r="B38" s="53"/>
      <c r="C38" s="52"/>
      <c r="D38" s="48"/>
      <c r="E38" s="47"/>
      <c r="F38" s="47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7"/>
    </row>
    <row r="39" spans="1:19" ht="14.5" x14ac:dyDescent="0.35">
      <c r="A39" s="21">
        <v>38</v>
      </c>
      <c r="B39" s="53"/>
      <c r="C39" s="52"/>
      <c r="D39" s="48"/>
      <c r="E39" s="47"/>
      <c r="F39" s="47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7"/>
    </row>
    <row r="40" spans="1:19" x14ac:dyDescent="0.3">
      <c r="A40" s="21">
        <v>39</v>
      </c>
      <c r="B40" s="22"/>
      <c r="R40" s="23"/>
    </row>
    <row r="41" spans="1:19" ht="14.5" x14ac:dyDescent="0.35">
      <c r="A41" s="21">
        <v>40</v>
      </c>
      <c r="B41" s="22"/>
      <c r="C41" s="54"/>
      <c r="R41" s="23"/>
    </row>
    <row r="42" spans="1:19" ht="14.5" x14ac:dyDescent="0.35">
      <c r="A42" s="21">
        <v>41</v>
      </c>
      <c r="B42" s="22"/>
      <c r="C42" s="54"/>
      <c r="R42" s="23"/>
    </row>
    <row r="43" spans="1:19" ht="14.5" x14ac:dyDescent="0.35">
      <c r="A43" s="21">
        <v>42</v>
      </c>
      <c r="B43" s="22"/>
      <c r="C43" s="54"/>
      <c r="R43" s="23"/>
    </row>
    <row r="44" spans="1:19" ht="14.5" x14ac:dyDescent="0.35">
      <c r="A44" s="21">
        <v>43</v>
      </c>
      <c r="B44" s="22"/>
      <c r="C44" s="54"/>
      <c r="R44" s="23"/>
    </row>
    <row r="45" spans="1:19" x14ac:dyDescent="0.3">
      <c r="A45" s="21">
        <v>44</v>
      </c>
      <c r="B45" s="55"/>
      <c r="R45" s="23"/>
    </row>
    <row r="46" spans="1:19" x14ac:dyDescent="0.3">
      <c r="A46" s="21">
        <v>45</v>
      </c>
      <c r="B46" s="55"/>
      <c r="R46" s="23"/>
      <c r="S46" s="36"/>
    </row>
    <row r="47" spans="1:19" ht="14.5" x14ac:dyDescent="0.35">
      <c r="A47" s="21">
        <v>46</v>
      </c>
      <c r="B47" s="56"/>
      <c r="R47" s="23"/>
      <c r="S47" s="36"/>
    </row>
    <row r="48" spans="1:19" ht="14.5" x14ac:dyDescent="0.35">
      <c r="A48" s="21">
        <v>47</v>
      </c>
      <c r="B48" s="56"/>
      <c r="R48" s="23"/>
    </row>
    <row r="49" spans="1:18" ht="14.5" x14ac:dyDescent="0.35">
      <c r="A49" s="21">
        <v>48</v>
      </c>
      <c r="B49" s="56"/>
      <c r="R49" s="23"/>
    </row>
    <row r="50" spans="1:18" ht="14.5" x14ac:dyDescent="0.35">
      <c r="A50" s="21">
        <v>49</v>
      </c>
      <c r="B50" s="56"/>
      <c r="R50" s="23"/>
    </row>
    <row r="51" spans="1:18" x14ac:dyDescent="0.3">
      <c r="A51" s="21">
        <v>50</v>
      </c>
      <c r="B51" s="55"/>
      <c r="R51" s="23"/>
    </row>
    <row r="52" spans="1:18" ht="14.5" x14ac:dyDescent="0.35">
      <c r="A52" s="21">
        <v>51</v>
      </c>
      <c r="B52" s="56"/>
      <c r="R52" s="23"/>
    </row>
    <row r="53" spans="1:18" ht="14.5" x14ac:dyDescent="0.35">
      <c r="A53" s="21">
        <v>52</v>
      </c>
      <c r="B53" s="56"/>
      <c r="R53" s="23"/>
    </row>
    <row r="54" spans="1:18" ht="14.5" x14ac:dyDescent="0.35">
      <c r="A54" s="21">
        <v>53</v>
      </c>
      <c r="B54" s="56"/>
      <c r="R54" s="23"/>
    </row>
    <row r="55" spans="1:18" ht="14.5" x14ac:dyDescent="0.35">
      <c r="A55" s="21">
        <v>54</v>
      </c>
      <c r="B55" s="56"/>
      <c r="R55" s="23"/>
    </row>
    <row r="56" spans="1:18" ht="14.5" x14ac:dyDescent="0.35">
      <c r="A56" s="21">
        <v>55</v>
      </c>
      <c r="B56" s="56"/>
      <c r="R56" s="23"/>
    </row>
    <row r="57" spans="1:18" ht="14.5" x14ac:dyDescent="0.35">
      <c r="A57" s="21">
        <v>56</v>
      </c>
      <c r="B57" s="56"/>
      <c r="C57" s="57"/>
      <c r="R57" s="23"/>
    </row>
    <row r="58" spans="1:18" x14ac:dyDescent="0.3">
      <c r="A58" s="21">
        <v>57</v>
      </c>
      <c r="B58" s="55"/>
      <c r="R58" s="23"/>
    </row>
    <row r="59" spans="1:18" ht="14.5" x14ac:dyDescent="0.35">
      <c r="A59" s="21">
        <v>58</v>
      </c>
      <c r="B59" s="56"/>
      <c r="R59" s="23"/>
    </row>
    <row r="60" spans="1:18" ht="14.5" x14ac:dyDescent="0.35">
      <c r="A60" s="21">
        <v>59</v>
      </c>
      <c r="B60" s="56"/>
      <c r="R60" s="23"/>
    </row>
    <row r="61" spans="1:18" ht="14.5" x14ac:dyDescent="0.35">
      <c r="A61" s="21">
        <v>60</v>
      </c>
      <c r="B61" s="56"/>
      <c r="R61" s="23"/>
    </row>
    <row r="62" spans="1:18" x14ac:dyDescent="0.3">
      <c r="A62" s="21">
        <v>61</v>
      </c>
      <c r="B62" s="22"/>
      <c r="R62" s="23"/>
    </row>
    <row r="63" spans="1:18" x14ac:dyDescent="0.3">
      <c r="A63" s="21">
        <v>62</v>
      </c>
      <c r="B63" s="22"/>
      <c r="R63" s="23"/>
    </row>
    <row r="64" spans="1:18" x14ac:dyDescent="0.3">
      <c r="A64" s="21">
        <v>63</v>
      </c>
      <c r="B64" s="22"/>
      <c r="R64" s="23"/>
    </row>
    <row r="65" spans="1:18" ht="14.5" x14ac:dyDescent="0.35">
      <c r="A65" s="21">
        <v>64</v>
      </c>
      <c r="B65" s="56"/>
      <c r="R65" s="23"/>
    </row>
    <row r="66" spans="1:18" x14ac:dyDescent="0.3">
      <c r="A66" s="21">
        <v>65</v>
      </c>
      <c r="B66" s="22"/>
      <c r="R66" s="23"/>
    </row>
    <row r="67" spans="1:18" x14ac:dyDescent="0.3">
      <c r="A67" s="21">
        <v>66</v>
      </c>
      <c r="B67" s="22"/>
      <c r="R67" s="23"/>
    </row>
    <row r="68" spans="1:18" ht="14.5" x14ac:dyDescent="0.35">
      <c r="A68" s="21">
        <v>67</v>
      </c>
      <c r="B68" s="56"/>
      <c r="R68" s="23"/>
    </row>
    <row r="69" spans="1:18" ht="14.5" x14ac:dyDescent="0.35">
      <c r="A69" s="21">
        <v>68</v>
      </c>
      <c r="B69" s="56"/>
      <c r="R69" s="23"/>
    </row>
    <row r="70" spans="1:18" ht="14.5" x14ac:dyDescent="0.35">
      <c r="A70" s="21">
        <v>69</v>
      </c>
      <c r="B70" s="56"/>
      <c r="R70" s="23"/>
    </row>
    <row r="71" spans="1:18" ht="14.5" x14ac:dyDescent="0.35">
      <c r="A71" s="21">
        <v>70</v>
      </c>
      <c r="B71" s="56"/>
      <c r="R71" s="23"/>
    </row>
    <row r="72" spans="1:18" ht="14.5" x14ac:dyDescent="0.35">
      <c r="A72" s="21">
        <v>71</v>
      </c>
      <c r="B72" s="56"/>
      <c r="R72" s="23"/>
    </row>
    <row r="73" spans="1:18" x14ac:dyDescent="0.3">
      <c r="A73" s="21">
        <v>72</v>
      </c>
      <c r="B73" s="22"/>
      <c r="R73" s="23"/>
    </row>
    <row r="74" spans="1:18" ht="14.5" x14ac:dyDescent="0.35">
      <c r="A74" s="21">
        <v>73</v>
      </c>
      <c r="B74" s="56"/>
      <c r="R74" s="23"/>
    </row>
    <row r="75" spans="1:18" ht="14.5" x14ac:dyDescent="0.35">
      <c r="A75" s="21">
        <v>74</v>
      </c>
      <c r="B75" s="56"/>
      <c r="R75" s="23"/>
    </row>
    <row r="76" spans="1:18" ht="14.5" x14ac:dyDescent="0.35">
      <c r="A76" s="21">
        <v>75</v>
      </c>
      <c r="B76" s="56"/>
      <c r="R76" s="23"/>
    </row>
    <row r="77" spans="1:18" ht="14.5" x14ac:dyDescent="0.35">
      <c r="A77" s="21">
        <v>76</v>
      </c>
      <c r="B77" s="56"/>
      <c r="R77" s="23"/>
    </row>
    <row r="78" spans="1:18" ht="14.5" x14ac:dyDescent="0.35">
      <c r="A78" s="21">
        <v>77</v>
      </c>
      <c r="B78" s="56"/>
      <c r="R78" s="23"/>
    </row>
    <row r="79" spans="1:18" ht="14.5" x14ac:dyDescent="0.35">
      <c r="A79" s="21">
        <v>78</v>
      </c>
      <c r="B79" s="56"/>
      <c r="R79" s="23"/>
    </row>
    <row r="80" spans="1:18" ht="14.5" x14ac:dyDescent="0.35">
      <c r="A80" s="21">
        <v>79</v>
      </c>
      <c r="B80" s="56"/>
      <c r="R80" s="23"/>
    </row>
    <row r="81" spans="1:18" ht="14.5" x14ac:dyDescent="0.35">
      <c r="A81" s="21">
        <v>80</v>
      </c>
      <c r="B81" s="56"/>
      <c r="R81" s="23"/>
    </row>
    <row r="82" spans="1:18" ht="14.5" x14ac:dyDescent="0.35">
      <c r="A82" s="21">
        <v>81</v>
      </c>
      <c r="B82" s="56"/>
      <c r="R82" s="23"/>
    </row>
    <row r="83" spans="1:18" ht="14.5" x14ac:dyDescent="0.35">
      <c r="A83" s="21">
        <v>82</v>
      </c>
      <c r="B83" s="56"/>
      <c r="R83" s="23"/>
    </row>
    <row r="84" spans="1:18" ht="14.5" x14ac:dyDescent="0.35">
      <c r="A84" s="21">
        <v>83</v>
      </c>
      <c r="B84" s="56"/>
      <c r="R84" s="23"/>
    </row>
    <row r="85" spans="1:18" x14ac:dyDescent="0.3">
      <c r="A85" s="21">
        <v>84</v>
      </c>
      <c r="B85" s="22"/>
      <c r="R85" s="23"/>
    </row>
    <row r="86" spans="1:18" ht="14.5" x14ac:dyDescent="0.35">
      <c r="A86" s="21">
        <v>85</v>
      </c>
      <c r="B86" s="56"/>
      <c r="R86" s="23"/>
    </row>
    <row r="87" spans="1:18" ht="14.5" x14ac:dyDescent="0.35">
      <c r="A87" s="21">
        <v>86</v>
      </c>
      <c r="B87" s="56"/>
      <c r="R87" s="23"/>
    </row>
    <row r="88" spans="1:18" ht="14.5" x14ac:dyDescent="0.35">
      <c r="A88" s="21">
        <v>87</v>
      </c>
      <c r="B88" s="56"/>
      <c r="R88" s="23"/>
    </row>
    <row r="89" spans="1:18" ht="14.5" x14ac:dyDescent="0.35">
      <c r="A89" s="21">
        <v>88</v>
      </c>
      <c r="B89" s="56"/>
      <c r="R89" s="23"/>
    </row>
    <row r="90" spans="1:18" x14ac:dyDescent="0.3">
      <c r="A90" s="21">
        <v>89</v>
      </c>
      <c r="B90" s="22"/>
      <c r="R90" s="23"/>
    </row>
    <row r="91" spans="1:18" ht="14.5" x14ac:dyDescent="0.35">
      <c r="A91" s="21">
        <v>90</v>
      </c>
      <c r="B91" s="56"/>
      <c r="R91" s="23"/>
    </row>
    <row r="92" spans="1:18" ht="14.5" x14ac:dyDescent="0.35">
      <c r="A92" s="21">
        <v>91</v>
      </c>
      <c r="B92" s="56"/>
      <c r="R92" s="23"/>
    </row>
    <row r="93" spans="1:18" ht="14.5" x14ac:dyDescent="0.35">
      <c r="A93" s="21">
        <v>92</v>
      </c>
      <c r="B93" s="56"/>
      <c r="R93" s="23"/>
    </row>
    <row r="94" spans="1:18" ht="14.5" x14ac:dyDescent="0.35">
      <c r="A94" s="21">
        <v>93</v>
      </c>
      <c r="B94" s="56"/>
      <c r="R94" s="23"/>
    </row>
    <row r="95" spans="1:18" x14ac:dyDescent="0.3">
      <c r="A95" s="21">
        <v>94</v>
      </c>
      <c r="B95" s="55"/>
      <c r="R95" s="23"/>
    </row>
    <row r="96" spans="1:18" ht="14.5" x14ac:dyDescent="0.35">
      <c r="A96" s="21">
        <v>95</v>
      </c>
      <c r="B96" s="56"/>
      <c r="R96" s="23"/>
    </row>
    <row r="97" spans="1:18" ht="14.5" x14ac:dyDescent="0.35">
      <c r="A97" s="21">
        <v>96</v>
      </c>
      <c r="B97" s="56"/>
      <c r="R97" s="23"/>
    </row>
    <row r="98" spans="1:18" ht="14.5" x14ac:dyDescent="0.35">
      <c r="A98" s="21">
        <v>97</v>
      </c>
      <c r="B98" s="56"/>
      <c r="R98" s="23"/>
    </row>
    <row r="99" spans="1:18" x14ac:dyDescent="0.3">
      <c r="A99" s="21">
        <v>98</v>
      </c>
      <c r="B99" s="55"/>
      <c r="R99" s="23"/>
    </row>
    <row r="100" spans="1:18" ht="14.5" x14ac:dyDescent="0.35">
      <c r="A100" s="21">
        <v>99</v>
      </c>
      <c r="B100" s="56"/>
      <c r="R100" s="23"/>
    </row>
    <row r="101" spans="1:18" ht="14.5" x14ac:dyDescent="0.35">
      <c r="A101" s="21">
        <v>100</v>
      </c>
      <c r="B101" s="56"/>
      <c r="R101" s="23"/>
    </row>
    <row r="102" spans="1:18" ht="14.5" x14ac:dyDescent="0.35">
      <c r="A102" s="21">
        <v>101</v>
      </c>
      <c r="B102" s="56"/>
      <c r="R102" s="23"/>
    </row>
    <row r="103" spans="1:18" ht="14.5" x14ac:dyDescent="0.35">
      <c r="A103" s="21">
        <v>102</v>
      </c>
      <c r="B103" s="56"/>
      <c r="R103" s="23"/>
    </row>
    <row r="104" spans="1:18" ht="14.5" x14ac:dyDescent="0.35">
      <c r="A104" s="21">
        <v>103</v>
      </c>
      <c r="B104" s="56"/>
      <c r="R104" s="23"/>
    </row>
    <row r="105" spans="1:18" ht="14.5" x14ac:dyDescent="0.35">
      <c r="A105" s="21">
        <v>104</v>
      </c>
      <c r="B105" s="56"/>
      <c r="G105" s="58"/>
      <c r="R105" s="23"/>
    </row>
    <row r="106" spans="1:18" x14ac:dyDescent="0.3">
      <c r="A106" s="21">
        <v>105</v>
      </c>
      <c r="B106" s="55"/>
      <c r="R106" s="23"/>
    </row>
    <row r="107" spans="1:18" ht="14.5" x14ac:dyDescent="0.35">
      <c r="A107" s="21">
        <v>106</v>
      </c>
      <c r="B107" s="56"/>
      <c r="R107" s="23"/>
    </row>
    <row r="108" spans="1:18" ht="14.5" x14ac:dyDescent="0.35">
      <c r="A108" s="21">
        <v>107</v>
      </c>
      <c r="B108" s="56"/>
      <c r="R108" s="23"/>
    </row>
    <row r="109" spans="1:18" ht="14.5" x14ac:dyDescent="0.35">
      <c r="A109" s="21">
        <v>108</v>
      </c>
      <c r="B109" s="56"/>
      <c r="R109" s="23"/>
    </row>
    <row r="110" spans="1:18" ht="14.5" x14ac:dyDescent="0.35">
      <c r="A110" s="21">
        <v>109</v>
      </c>
      <c r="B110" s="56"/>
      <c r="R110" s="23"/>
    </row>
    <row r="111" spans="1:18" ht="14.5" x14ac:dyDescent="0.35">
      <c r="A111" s="21">
        <v>110</v>
      </c>
      <c r="B111" s="56"/>
      <c r="D111" s="54"/>
      <c r="R111" s="23"/>
    </row>
    <row r="112" spans="1:18" x14ac:dyDescent="0.3">
      <c r="A112" s="21">
        <v>111</v>
      </c>
      <c r="B112" s="55"/>
      <c r="R112" s="23"/>
    </row>
    <row r="113" spans="1:18" x14ac:dyDescent="0.3">
      <c r="A113" s="21">
        <v>112</v>
      </c>
      <c r="B113" s="55"/>
      <c r="R113" s="23"/>
    </row>
    <row r="114" spans="1:18" x14ac:dyDescent="0.3">
      <c r="A114" s="21">
        <v>113</v>
      </c>
      <c r="B114" s="55"/>
      <c r="R114" s="23"/>
    </row>
    <row r="115" spans="1:18" x14ac:dyDescent="0.3">
      <c r="A115" s="21">
        <v>114</v>
      </c>
      <c r="B115" s="55"/>
      <c r="R115" s="23"/>
    </row>
    <row r="116" spans="1:18" x14ac:dyDescent="0.3">
      <c r="A116" s="21">
        <v>115</v>
      </c>
      <c r="B116" s="55"/>
      <c r="R116" s="23"/>
    </row>
    <row r="117" spans="1:18" x14ac:dyDescent="0.3">
      <c r="A117" s="21">
        <v>116</v>
      </c>
      <c r="B117" s="55"/>
      <c r="R117" s="23"/>
    </row>
    <row r="118" spans="1:18" ht="14.5" x14ac:dyDescent="0.35">
      <c r="A118" s="21">
        <v>117</v>
      </c>
      <c r="B118" s="56"/>
      <c r="R118" s="23"/>
    </row>
    <row r="119" spans="1:18" ht="14.5" x14ac:dyDescent="0.35">
      <c r="A119" s="21">
        <v>118</v>
      </c>
      <c r="B119" s="56"/>
      <c r="R119" s="23"/>
    </row>
    <row r="120" spans="1:18" ht="14.5" x14ac:dyDescent="0.35">
      <c r="A120" s="21">
        <v>119</v>
      </c>
      <c r="B120" s="56"/>
      <c r="R120" s="23"/>
    </row>
    <row r="121" spans="1:18" ht="14.5" x14ac:dyDescent="0.35">
      <c r="A121" s="21">
        <v>120</v>
      </c>
      <c r="B121" s="56"/>
      <c r="R121" s="23"/>
    </row>
    <row r="122" spans="1:18" x14ac:dyDescent="0.3">
      <c r="A122" s="21">
        <v>121</v>
      </c>
      <c r="B122" s="55"/>
      <c r="R122" s="23"/>
    </row>
    <row r="123" spans="1:18" ht="14.5" x14ac:dyDescent="0.35">
      <c r="A123" s="21">
        <v>122</v>
      </c>
      <c r="B123" s="56"/>
      <c r="R123" s="23"/>
    </row>
    <row r="124" spans="1:18" ht="14.5" x14ac:dyDescent="0.35">
      <c r="A124" s="21">
        <v>123</v>
      </c>
      <c r="B124" s="56"/>
      <c r="R124" s="23"/>
    </row>
    <row r="125" spans="1:18" ht="14.5" x14ac:dyDescent="0.35">
      <c r="A125" s="21">
        <v>124</v>
      </c>
      <c r="B125" s="56"/>
      <c r="R125" s="23"/>
    </row>
    <row r="126" spans="1:18" x14ac:dyDescent="0.3">
      <c r="A126" s="21">
        <v>125</v>
      </c>
      <c r="B126" s="55"/>
      <c r="R126" s="23"/>
    </row>
    <row r="127" spans="1:18" ht="14.5" x14ac:dyDescent="0.35">
      <c r="A127" s="21">
        <v>126</v>
      </c>
      <c r="B127" s="56"/>
      <c r="R127" s="23"/>
    </row>
    <row r="128" spans="1:18" ht="14.5" x14ac:dyDescent="0.35">
      <c r="A128" s="21">
        <v>127</v>
      </c>
      <c r="B128" s="56"/>
      <c r="R128" s="23"/>
    </row>
    <row r="129" spans="1:18" ht="14.5" x14ac:dyDescent="0.35">
      <c r="A129" s="21">
        <v>128</v>
      </c>
      <c r="B129" s="56"/>
      <c r="R129" s="23"/>
    </row>
    <row r="130" spans="1:18" ht="14.5" x14ac:dyDescent="0.35">
      <c r="A130" s="21">
        <v>129</v>
      </c>
      <c r="B130" s="56"/>
      <c r="R130" s="23"/>
    </row>
    <row r="131" spans="1:18" ht="14.5" x14ac:dyDescent="0.35">
      <c r="A131" s="21">
        <v>130</v>
      </c>
      <c r="B131" s="56"/>
      <c r="R131" s="23"/>
    </row>
    <row r="132" spans="1:18" ht="14.5" x14ac:dyDescent="0.35">
      <c r="A132" s="21">
        <v>131</v>
      </c>
      <c r="B132" s="59"/>
      <c r="R132" s="23"/>
    </row>
    <row r="133" spans="1:18" ht="14.5" x14ac:dyDescent="0.35">
      <c r="A133" s="21">
        <v>132</v>
      </c>
      <c r="B133" s="59"/>
      <c r="R133" s="23"/>
    </row>
    <row r="134" spans="1:18" ht="14.5" x14ac:dyDescent="0.35">
      <c r="A134" s="21">
        <v>133</v>
      </c>
      <c r="B134" s="59"/>
      <c r="R134" s="23"/>
    </row>
    <row r="135" spans="1:18" ht="14.5" x14ac:dyDescent="0.35">
      <c r="A135" s="21">
        <v>134</v>
      </c>
      <c r="B135" s="59"/>
      <c r="R135" s="23"/>
    </row>
    <row r="136" spans="1:18" x14ac:dyDescent="0.3">
      <c r="A136" s="21">
        <v>135</v>
      </c>
      <c r="B136" s="60"/>
      <c r="R136" s="23"/>
    </row>
    <row r="137" spans="1:18" ht="14.5" x14ac:dyDescent="0.35">
      <c r="A137" s="21">
        <v>136</v>
      </c>
      <c r="B137" s="59"/>
      <c r="R137" s="23"/>
    </row>
    <row r="138" spans="1:18" ht="14.5" x14ac:dyDescent="0.35">
      <c r="A138" s="21">
        <v>137</v>
      </c>
      <c r="B138" s="59"/>
      <c r="R138" s="23"/>
    </row>
    <row r="139" spans="1:18" ht="14.5" x14ac:dyDescent="0.35">
      <c r="A139" s="21">
        <v>138</v>
      </c>
      <c r="B139" s="59"/>
      <c r="R139" s="23"/>
    </row>
    <row r="140" spans="1:18" x14ac:dyDescent="0.3">
      <c r="A140" s="21">
        <v>139</v>
      </c>
      <c r="B140" s="61"/>
      <c r="R140" s="23"/>
    </row>
    <row r="141" spans="1:18" ht="14.5" x14ac:dyDescent="0.35">
      <c r="A141" s="21">
        <v>140</v>
      </c>
      <c r="B141" s="59"/>
      <c r="R141" s="23"/>
    </row>
    <row r="142" spans="1:18" x14ac:dyDescent="0.3">
      <c r="A142" s="21">
        <v>141</v>
      </c>
      <c r="B142" s="60"/>
      <c r="R142" s="23"/>
    </row>
    <row r="143" spans="1:18" ht="14.5" x14ac:dyDescent="0.35">
      <c r="A143" s="21">
        <v>142</v>
      </c>
      <c r="B143" s="59"/>
      <c r="R143" s="23"/>
    </row>
    <row r="144" spans="1:18" ht="14.5" x14ac:dyDescent="0.35">
      <c r="A144" s="21">
        <v>143</v>
      </c>
      <c r="B144" s="59"/>
      <c r="R144" s="23"/>
    </row>
    <row r="145" spans="1:18" ht="14.5" x14ac:dyDescent="0.35">
      <c r="A145" s="21">
        <v>144</v>
      </c>
      <c r="B145" s="59"/>
      <c r="R145" s="23"/>
    </row>
    <row r="146" spans="1:18" ht="14.5" x14ac:dyDescent="0.35">
      <c r="A146" s="21">
        <v>145</v>
      </c>
      <c r="B146" s="59"/>
      <c r="R146" s="23"/>
    </row>
    <row r="147" spans="1:18" ht="14.5" x14ac:dyDescent="0.35">
      <c r="A147" s="21">
        <v>146</v>
      </c>
      <c r="B147" s="59"/>
      <c r="R147" s="23"/>
    </row>
    <row r="148" spans="1:18" x14ac:dyDescent="0.3">
      <c r="A148" s="21">
        <v>147</v>
      </c>
      <c r="B148" s="60"/>
      <c r="R148" s="23"/>
    </row>
    <row r="149" spans="1:18" ht="14.5" x14ac:dyDescent="0.35">
      <c r="A149" s="21">
        <v>148</v>
      </c>
      <c r="B149" s="56"/>
      <c r="R149" s="23"/>
    </row>
    <row r="150" spans="1:18" ht="14.5" x14ac:dyDescent="0.35">
      <c r="A150" s="21">
        <v>149</v>
      </c>
      <c r="B150" s="56"/>
      <c r="R150" s="23"/>
    </row>
    <row r="151" spans="1:18" ht="14.5" x14ac:dyDescent="0.35">
      <c r="A151" s="21">
        <v>150</v>
      </c>
      <c r="B151" s="56"/>
      <c r="R151" s="23"/>
    </row>
    <row r="152" spans="1:18" ht="14.5" x14ac:dyDescent="0.35">
      <c r="A152" s="21">
        <v>151</v>
      </c>
      <c r="B152" s="56"/>
      <c r="R152" s="23"/>
    </row>
    <row r="153" spans="1:18" ht="14.5" x14ac:dyDescent="0.35">
      <c r="A153" s="21">
        <v>152</v>
      </c>
      <c r="B153" s="56"/>
      <c r="R153" s="23"/>
    </row>
    <row r="154" spans="1:18" ht="14.5" x14ac:dyDescent="0.35">
      <c r="A154" s="21">
        <v>153</v>
      </c>
      <c r="B154" s="56"/>
      <c r="R154" s="23"/>
    </row>
    <row r="155" spans="1:18" ht="14.5" x14ac:dyDescent="0.35">
      <c r="A155" s="21">
        <v>154</v>
      </c>
      <c r="B155" s="56"/>
      <c r="R155" s="23"/>
    </row>
    <row r="156" spans="1:18" ht="14.5" x14ac:dyDescent="0.35">
      <c r="A156" s="21">
        <v>155</v>
      </c>
      <c r="B156" s="56"/>
      <c r="R156" s="23"/>
    </row>
    <row r="157" spans="1:18" ht="14.5" x14ac:dyDescent="0.35">
      <c r="A157" s="21">
        <v>156</v>
      </c>
      <c r="B157" s="56"/>
      <c r="R157" s="23"/>
    </row>
    <row r="158" spans="1:18" ht="14.5" x14ac:dyDescent="0.35">
      <c r="A158" s="21">
        <v>157</v>
      </c>
      <c r="B158" s="56"/>
      <c r="R158" s="23"/>
    </row>
    <row r="159" spans="1:18" ht="14.5" x14ac:dyDescent="0.35">
      <c r="A159" s="21">
        <v>158</v>
      </c>
      <c r="B159" s="56"/>
      <c r="R159" s="23"/>
    </row>
    <row r="160" spans="1:18" ht="14.5" x14ac:dyDescent="0.35">
      <c r="A160" s="21">
        <v>159</v>
      </c>
      <c r="B160" s="56"/>
      <c r="R160" s="23"/>
    </row>
    <row r="161" spans="1:18" ht="14.5" x14ac:dyDescent="0.35">
      <c r="A161" s="21">
        <v>160</v>
      </c>
      <c r="B161" s="56"/>
      <c r="R161" s="23"/>
    </row>
    <row r="162" spans="1:18" ht="14.5" x14ac:dyDescent="0.35">
      <c r="A162" s="21">
        <v>161</v>
      </c>
      <c r="B162" s="56"/>
      <c r="R162" s="23"/>
    </row>
    <row r="163" spans="1:18" ht="14.5" x14ac:dyDescent="0.35">
      <c r="A163" s="21">
        <v>162</v>
      </c>
      <c r="B163" s="56"/>
      <c r="R163" s="23"/>
    </row>
    <row r="164" spans="1:18" ht="14.5" x14ac:dyDescent="0.35">
      <c r="A164" s="21">
        <v>163</v>
      </c>
      <c r="B164" s="56"/>
      <c r="R164" s="23"/>
    </row>
    <row r="165" spans="1:18" ht="14.5" x14ac:dyDescent="0.35">
      <c r="A165" s="21">
        <v>164</v>
      </c>
      <c r="B165" s="56"/>
      <c r="R165" s="23"/>
    </row>
    <row r="166" spans="1:18" ht="14.5" x14ac:dyDescent="0.35">
      <c r="A166" s="21">
        <v>165</v>
      </c>
      <c r="B166" s="56"/>
      <c r="R166" s="23"/>
    </row>
    <row r="167" spans="1:18" ht="14.5" x14ac:dyDescent="0.35">
      <c r="A167" s="21">
        <v>166</v>
      </c>
      <c r="B167" s="56"/>
      <c r="R167" s="23"/>
    </row>
    <row r="168" spans="1:18" x14ac:dyDescent="0.3">
      <c r="A168" s="21">
        <v>167</v>
      </c>
      <c r="B168" s="22"/>
      <c r="R168" s="23"/>
    </row>
    <row r="169" spans="1:18" x14ac:dyDescent="0.3">
      <c r="A169" s="21">
        <v>168</v>
      </c>
      <c r="B169" s="22"/>
      <c r="R169" s="23"/>
    </row>
    <row r="170" spans="1:18" x14ac:dyDescent="0.3">
      <c r="A170" s="21">
        <v>169</v>
      </c>
      <c r="B170" s="22"/>
      <c r="R170" s="23"/>
    </row>
    <row r="171" spans="1:18" x14ac:dyDescent="0.3">
      <c r="A171" s="21">
        <v>170</v>
      </c>
      <c r="B171" s="22"/>
      <c r="R171" s="23"/>
    </row>
    <row r="172" spans="1:18" ht="14.5" x14ac:dyDescent="0.35">
      <c r="A172" s="21">
        <v>171</v>
      </c>
      <c r="B172" s="56"/>
      <c r="R172" s="23"/>
    </row>
    <row r="173" spans="1:18" ht="14.5" x14ac:dyDescent="0.35">
      <c r="A173" s="21">
        <v>172</v>
      </c>
      <c r="B173" s="56"/>
      <c r="R173" s="23"/>
    </row>
    <row r="174" spans="1:18" ht="14.5" x14ac:dyDescent="0.35">
      <c r="A174" s="21">
        <v>173</v>
      </c>
      <c r="B174" s="56"/>
      <c r="R174" s="23"/>
    </row>
    <row r="175" spans="1:18" ht="14.5" x14ac:dyDescent="0.35">
      <c r="A175" s="21">
        <v>174</v>
      </c>
      <c r="B175" s="56"/>
      <c r="R175" s="23"/>
    </row>
    <row r="176" spans="1:18" ht="14.5" x14ac:dyDescent="0.35">
      <c r="A176" s="21">
        <v>175</v>
      </c>
      <c r="B176" s="56"/>
      <c r="R176" s="23"/>
    </row>
    <row r="177" spans="1:18" x14ac:dyDescent="0.3">
      <c r="A177" s="21">
        <v>176</v>
      </c>
      <c r="B177" s="22"/>
      <c r="R177" s="23"/>
    </row>
    <row r="178" spans="1:18" x14ac:dyDescent="0.3">
      <c r="A178" s="21">
        <v>177</v>
      </c>
      <c r="B178" s="22"/>
      <c r="R178" s="23"/>
    </row>
    <row r="179" spans="1:18" x14ac:dyDescent="0.3">
      <c r="A179" s="21">
        <v>178</v>
      </c>
      <c r="B179" s="22"/>
      <c r="R179" s="23"/>
    </row>
    <row r="180" spans="1:18" x14ac:dyDescent="0.3">
      <c r="A180" s="21">
        <v>179</v>
      </c>
      <c r="B180" s="22"/>
      <c r="R180" s="23"/>
    </row>
    <row r="181" spans="1:18" x14ac:dyDescent="0.3">
      <c r="A181" s="21">
        <v>180</v>
      </c>
      <c r="B181" s="22"/>
      <c r="R181" s="23"/>
    </row>
    <row r="182" spans="1:18" x14ac:dyDescent="0.3">
      <c r="A182" s="21">
        <v>181</v>
      </c>
      <c r="B182" s="22"/>
      <c r="R182" s="23"/>
    </row>
    <row r="183" spans="1:18" x14ac:dyDescent="0.3">
      <c r="A183" s="21">
        <v>182</v>
      </c>
      <c r="B183" s="22"/>
      <c r="R183" s="23"/>
    </row>
    <row r="184" spans="1:18" x14ac:dyDescent="0.3">
      <c r="A184" s="21">
        <v>183</v>
      </c>
      <c r="B184" s="22"/>
      <c r="R184" s="23"/>
    </row>
    <row r="185" spans="1:18" x14ac:dyDescent="0.3">
      <c r="A185" s="21">
        <v>184</v>
      </c>
      <c r="B185" s="22"/>
      <c r="R185" s="23"/>
    </row>
    <row r="186" spans="1:18" ht="14.5" x14ac:dyDescent="0.35">
      <c r="A186" s="21">
        <v>185</v>
      </c>
      <c r="B186" s="56"/>
      <c r="R186" s="23"/>
    </row>
    <row r="187" spans="1:18" ht="14.5" x14ac:dyDescent="0.35">
      <c r="A187" s="21">
        <v>186</v>
      </c>
      <c r="B187" s="56"/>
      <c r="R187" s="23"/>
    </row>
    <row r="188" spans="1:18" ht="14.5" x14ac:dyDescent="0.35">
      <c r="A188" s="21">
        <v>187</v>
      </c>
      <c r="B188" s="56"/>
      <c r="R188" s="23"/>
    </row>
    <row r="189" spans="1:18" ht="14.5" x14ac:dyDescent="0.35">
      <c r="A189" s="21">
        <v>188</v>
      </c>
      <c r="B189" s="56"/>
      <c r="R189" s="23"/>
    </row>
    <row r="190" spans="1:18" ht="14.5" x14ac:dyDescent="0.35">
      <c r="A190" s="21">
        <v>189</v>
      </c>
      <c r="B190" s="56"/>
      <c r="R190" s="23"/>
    </row>
    <row r="191" spans="1:18" x14ac:dyDescent="0.3">
      <c r="A191" s="21">
        <v>190</v>
      </c>
      <c r="B191" s="22"/>
      <c r="R191" s="23"/>
    </row>
    <row r="192" spans="1:18" x14ac:dyDescent="0.3">
      <c r="A192" s="21">
        <v>191</v>
      </c>
      <c r="B192" s="22"/>
      <c r="R192" s="23"/>
    </row>
    <row r="193" spans="1:18" x14ac:dyDescent="0.3">
      <c r="A193" s="21">
        <v>192</v>
      </c>
      <c r="B193" s="22"/>
      <c r="R193" s="23"/>
    </row>
    <row r="194" spans="1:18" x14ac:dyDescent="0.3">
      <c r="A194" s="21">
        <v>193</v>
      </c>
      <c r="B194" s="22"/>
      <c r="R194" s="23"/>
    </row>
    <row r="195" spans="1:18" x14ac:dyDescent="0.3">
      <c r="A195" s="21">
        <v>194</v>
      </c>
      <c r="B195" s="22"/>
      <c r="R195" s="23"/>
    </row>
    <row r="196" spans="1:18" x14ac:dyDescent="0.3">
      <c r="A196" s="21">
        <v>195</v>
      </c>
      <c r="B196" s="22"/>
      <c r="R196" s="23"/>
    </row>
    <row r="197" spans="1:18" x14ac:dyDescent="0.3">
      <c r="A197" s="21">
        <v>196</v>
      </c>
      <c r="B197" s="22"/>
      <c r="R197" s="23"/>
    </row>
    <row r="198" spans="1:18" ht="14.5" x14ac:dyDescent="0.35">
      <c r="A198" s="21">
        <v>197</v>
      </c>
      <c r="B198" s="56"/>
      <c r="R198" s="23"/>
    </row>
    <row r="199" spans="1:18" ht="14.5" x14ac:dyDescent="0.35">
      <c r="A199" s="21">
        <v>198</v>
      </c>
      <c r="B199" s="56"/>
      <c r="R199" s="23"/>
    </row>
    <row r="200" spans="1:18" ht="14.5" x14ac:dyDescent="0.35">
      <c r="A200" s="21">
        <v>199</v>
      </c>
      <c r="B200" s="56"/>
      <c r="R200" s="23"/>
    </row>
    <row r="201" spans="1:18" ht="14.5" x14ac:dyDescent="0.35">
      <c r="A201" s="21">
        <v>200</v>
      </c>
      <c r="B201" s="56"/>
      <c r="R201" s="23"/>
    </row>
    <row r="202" spans="1:18" ht="14.5" x14ac:dyDescent="0.35">
      <c r="A202" s="21">
        <v>201</v>
      </c>
      <c r="B202" s="56"/>
      <c r="R202" s="23"/>
    </row>
    <row r="203" spans="1:18" x14ac:dyDescent="0.3">
      <c r="A203" s="21">
        <v>202</v>
      </c>
      <c r="B203" s="60"/>
      <c r="R203" s="23"/>
    </row>
    <row r="204" spans="1:18" x14ac:dyDescent="0.3">
      <c r="A204" s="21">
        <v>203</v>
      </c>
      <c r="B204" s="60"/>
      <c r="R204" s="23"/>
    </row>
    <row r="205" spans="1:18" x14ac:dyDescent="0.3">
      <c r="A205" s="21">
        <v>204</v>
      </c>
      <c r="B205" s="62"/>
      <c r="R205" s="23"/>
    </row>
    <row r="206" spans="1:18" ht="14.5" x14ac:dyDescent="0.35">
      <c r="A206" s="21">
        <v>205</v>
      </c>
      <c r="B206" s="59"/>
      <c r="R206" s="23"/>
    </row>
    <row r="207" spans="1:18" ht="14.5" x14ac:dyDescent="0.35">
      <c r="A207" s="21">
        <v>206</v>
      </c>
      <c r="B207" s="59"/>
      <c r="R207" s="23"/>
    </row>
    <row r="208" spans="1:18" ht="14.5" x14ac:dyDescent="0.35">
      <c r="A208" s="21">
        <v>207</v>
      </c>
      <c r="B208" s="59"/>
      <c r="R208" s="23"/>
    </row>
    <row r="209" spans="1:18" ht="14.5" x14ac:dyDescent="0.35">
      <c r="A209" s="21">
        <v>208</v>
      </c>
      <c r="B209" s="59"/>
      <c r="R209" s="23"/>
    </row>
    <row r="210" spans="1:18" ht="14.5" x14ac:dyDescent="0.35">
      <c r="A210" s="21">
        <v>209</v>
      </c>
      <c r="B210" s="59"/>
      <c r="R210" s="23"/>
    </row>
    <row r="211" spans="1:18" x14ac:dyDescent="0.3">
      <c r="A211" s="21">
        <v>210</v>
      </c>
      <c r="B211" s="60"/>
      <c r="R211" s="23"/>
    </row>
    <row r="212" spans="1:18" x14ac:dyDescent="0.3">
      <c r="A212" s="21">
        <v>211</v>
      </c>
      <c r="B212" s="60"/>
      <c r="R212" s="23"/>
    </row>
    <row r="213" spans="1:18" x14ac:dyDescent="0.3">
      <c r="A213" s="21">
        <v>212</v>
      </c>
      <c r="B213" s="60"/>
      <c r="R213" s="23"/>
    </row>
    <row r="214" spans="1:18" x14ac:dyDescent="0.3">
      <c r="A214" s="21">
        <v>213</v>
      </c>
      <c r="B214" s="60"/>
      <c r="R214" s="23"/>
    </row>
    <row r="215" spans="1:18" x14ac:dyDescent="0.3">
      <c r="A215" s="21">
        <v>214</v>
      </c>
      <c r="B215" s="60"/>
      <c r="R215" s="23"/>
    </row>
    <row r="216" spans="1:18" x14ac:dyDescent="0.3">
      <c r="A216" s="21">
        <v>215</v>
      </c>
      <c r="B216" s="60"/>
      <c r="R216" s="23"/>
    </row>
    <row r="217" spans="1:18" x14ac:dyDescent="0.3">
      <c r="A217" s="21">
        <v>216</v>
      </c>
      <c r="B217" s="60"/>
      <c r="R217" s="23"/>
    </row>
    <row r="218" spans="1:18" x14ac:dyDescent="0.3">
      <c r="A218" s="21">
        <v>217</v>
      </c>
      <c r="B218" s="60"/>
      <c r="R218" s="23"/>
    </row>
    <row r="219" spans="1:18" x14ac:dyDescent="0.3">
      <c r="A219" s="21">
        <v>218</v>
      </c>
      <c r="B219" s="60"/>
      <c r="R219" s="23"/>
    </row>
    <row r="220" spans="1:18" x14ac:dyDescent="0.3">
      <c r="A220" s="21">
        <v>219</v>
      </c>
      <c r="B220" s="60"/>
      <c r="R220" s="23"/>
    </row>
    <row r="221" spans="1:18" x14ac:dyDescent="0.3">
      <c r="A221" s="21">
        <v>220</v>
      </c>
      <c r="B221" s="60"/>
      <c r="R221" s="23"/>
    </row>
    <row r="222" spans="1:18" x14ac:dyDescent="0.3">
      <c r="A222" s="21">
        <v>221</v>
      </c>
      <c r="B222" s="60"/>
      <c r="R222" s="23"/>
    </row>
    <row r="223" spans="1:18" x14ac:dyDescent="0.3">
      <c r="A223" s="21">
        <v>222</v>
      </c>
      <c r="B223" s="60"/>
      <c r="R223" s="23"/>
    </row>
    <row r="224" spans="1:18" x14ac:dyDescent="0.3">
      <c r="A224" s="21">
        <v>223</v>
      </c>
      <c r="B224" s="60"/>
      <c r="R224" s="23"/>
    </row>
    <row r="225" spans="1:18" x14ac:dyDescent="0.3">
      <c r="A225" s="21">
        <v>224</v>
      </c>
      <c r="B225" s="60"/>
      <c r="R225" s="23"/>
    </row>
    <row r="226" spans="1:18" x14ac:dyDescent="0.3">
      <c r="A226" s="21">
        <v>225</v>
      </c>
      <c r="B226" s="60"/>
      <c r="R226" s="23"/>
    </row>
    <row r="227" spans="1:18" x14ac:dyDescent="0.3">
      <c r="A227" s="21">
        <v>226</v>
      </c>
      <c r="B227" s="60"/>
      <c r="R227" s="23"/>
    </row>
    <row r="228" spans="1:18" x14ac:dyDescent="0.3">
      <c r="A228" s="21">
        <v>227</v>
      </c>
      <c r="B228" s="60"/>
      <c r="R228" s="23"/>
    </row>
    <row r="229" spans="1:18" ht="14.5" x14ac:dyDescent="0.35">
      <c r="A229" s="21">
        <v>228</v>
      </c>
      <c r="B229" s="63"/>
      <c r="R229" s="23"/>
    </row>
    <row r="230" spans="1:18" ht="14.5" x14ac:dyDescent="0.35">
      <c r="A230" s="21">
        <v>229</v>
      </c>
      <c r="B230" s="59"/>
      <c r="R230" s="23"/>
    </row>
    <row r="231" spans="1:18" ht="14.5" x14ac:dyDescent="0.35">
      <c r="A231" s="21">
        <v>230</v>
      </c>
      <c r="B231" s="59"/>
      <c r="R231" s="23"/>
    </row>
    <row r="232" spans="1:18" ht="14.5" x14ac:dyDescent="0.35">
      <c r="A232" s="21">
        <v>231</v>
      </c>
      <c r="B232" s="63"/>
      <c r="R232" s="23"/>
    </row>
    <row r="233" spans="1:18" ht="14.5" x14ac:dyDescent="0.35">
      <c r="A233" s="21">
        <v>232</v>
      </c>
      <c r="B233" s="59"/>
      <c r="R233" s="23"/>
    </row>
    <row r="234" spans="1:18" ht="14.5" x14ac:dyDescent="0.35">
      <c r="A234" s="21">
        <v>233</v>
      </c>
      <c r="B234" s="59"/>
      <c r="R234" s="23"/>
    </row>
    <row r="235" spans="1:18" ht="14.5" x14ac:dyDescent="0.35">
      <c r="A235" s="21">
        <v>234</v>
      </c>
      <c r="B235" s="59"/>
      <c r="R235" s="23"/>
    </row>
    <row r="236" spans="1:18" ht="14.5" x14ac:dyDescent="0.35">
      <c r="A236" s="21">
        <v>235</v>
      </c>
      <c r="B236" s="59"/>
      <c r="R236" s="23"/>
    </row>
    <row r="237" spans="1:18" ht="14.5" x14ac:dyDescent="0.35">
      <c r="A237" s="21">
        <v>236</v>
      </c>
      <c r="B237" s="59"/>
      <c r="R237" s="23"/>
    </row>
    <row r="238" spans="1:18" ht="14.5" x14ac:dyDescent="0.35">
      <c r="A238" s="21">
        <v>237</v>
      </c>
      <c r="B238" s="59"/>
      <c r="R238" s="23"/>
    </row>
    <row r="239" spans="1:18" ht="14.5" x14ac:dyDescent="0.35">
      <c r="A239" s="21">
        <v>238</v>
      </c>
      <c r="B239" s="63"/>
      <c r="R239" s="23"/>
    </row>
    <row r="240" spans="1:18" x14ac:dyDescent="0.3">
      <c r="A240" s="21">
        <v>239</v>
      </c>
      <c r="B240" s="60"/>
      <c r="R240" s="23"/>
    </row>
    <row r="241" spans="1:18" x14ac:dyDescent="0.3">
      <c r="A241" s="21">
        <v>240</v>
      </c>
      <c r="B241" s="60"/>
      <c r="R241" s="23"/>
    </row>
    <row r="242" spans="1:18" x14ac:dyDescent="0.3">
      <c r="A242" s="21">
        <v>241</v>
      </c>
      <c r="B242" s="60"/>
      <c r="R242" s="23"/>
    </row>
    <row r="243" spans="1:18" x14ac:dyDescent="0.3">
      <c r="A243" s="21">
        <v>242</v>
      </c>
      <c r="B243" s="60"/>
      <c r="R243" s="23"/>
    </row>
    <row r="244" spans="1:18" x14ac:dyDescent="0.3">
      <c r="A244" s="21">
        <v>243</v>
      </c>
      <c r="B244" s="60"/>
      <c r="R244" s="23"/>
    </row>
    <row r="245" spans="1:18" x14ac:dyDescent="0.3">
      <c r="A245" s="21">
        <v>244</v>
      </c>
      <c r="B245" s="60"/>
      <c r="R245" s="23"/>
    </row>
    <row r="246" spans="1:18" x14ac:dyDescent="0.3">
      <c r="A246" s="21">
        <v>245</v>
      </c>
      <c r="B246" s="60"/>
      <c r="R246" s="23"/>
    </row>
    <row r="247" spans="1:18" x14ac:dyDescent="0.3">
      <c r="A247" s="21">
        <v>246</v>
      </c>
      <c r="B247" s="60"/>
      <c r="R247" s="23"/>
    </row>
    <row r="248" spans="1:18" x14ac:dyDescent="0.3">
      <c r="A248" s="21">
        <v>247</v>
      </c>
      <c r="B248" s="60"/>
      <c r="R248" s="23"/>
    </row>
    <row r="249" spans="1:18" x14ac:dyDescent="0.3">
      <c r="A249" s="21">
        <v>248</v>
      </c>
      <c r="B249" s="60"/>
      <c r="R249" s="23"/>
    </row>
    <row r="250" spans="1:18" x14ac:dyDescent="0.3">
      <c r="A250" s="21">
        <v>249</v>
      </c>
      <c r="B250" s="60"/>
      <c r="R250" s="23"/>
    </row>
    <row r="251" spans="1:18" x14ac:dyDescent="0.3">
      <c r="A251" s="21">
        <v>250</v>
      </c>
      <c r="B251" s="60"/>
      <c r="R251" s="23"/>
    </row>
    <row r="252" spans="1:18" x14ac:dyDescent="0.3">
      <c r="A252" s="21">
        <v>251</v>
      </c>
      <c r="B252" s="60"/>
      <c r="R252" s="23"/>
    </row>
    <row r="253" spans="1:18" x14ac:dyDescent="0.3">
      <c r="A253" s="21">
        <v>252</v>
      </c>
      <c r="B253" s="60"/>
      <c r="R253" s="23"/>
    </row>
    <row r="254" spans="1:18" x14ac:dyDescent="0.3">
      <c r="A254" s="21">
        <v>253</v>
      </c>
      <c r="B254" s="60"/>
      <c r="R254" s="23"/>
    </row>
    <row r="255" spans="1:18" x14ac:dyDescent="0.3">
      <c r="A255" s="21">
        <v>254</v>
      </c>
      <c r="B255" s="60"/>
      <c r="R255" s="23"/>
    </row>
    <row r="256" spans="1:18" x14ac:dyDescent="0.3">
      <c r="A256" s="21">
        <v>255</v>
      </c>
      <c r="B256" s="60"/>
      <c r="R256" s="23"/>
    </row>
    <row r="257" spans="1:18" x14ac:dyDescent="0.3">
      <c r="A257" s="21">
        <v>256</v>
      </c>
      <c r="B257" s="60"/>
      <c r="R257" s="23"/>
    </row>
    <row r="258" spans="1:18" x14ac:dyDescent="0.3">
      <c r="A258" s="21">
        <v>257</v>
      </c>
      <c r="B258" s="60"/>
      <c r="R258" s="23"/>
    </row>
    <row r="259" spans="1:18" ht="14.5" x14ac:dyDescent="0.35">
      <c r="A259" s="21">
        <v>258</v>
      </c>
      <c r="B259" s="59"/>
      <c r="R259" s="23"/>
    </row>
    <row r="260" spans="1:18" ht="14.5" x14ac:dyDescent="0.35">
      <c r="A260" s="21">
        <v>259</v>
      </c>
      <c r="B260" s="59"/>
      <c r="R260" s="23"/>
    </row>
    <row r="261" spans="1:18" ht="14.5" x14ac:dyDescent="0.35">
      <c r="A261" s="21">
        <v>260</v>
      </c>
      <c r="B261" s="59"/>
      <c r="R261" s="23"/>
    </row>
    <row r="262" spans="1:18" ht="14.5" x14ac:dyDescent="0.35">
      <c r="A262" s="21">
        <v>261</v>
      </c>
      <c r="B262" s="59"/>
      <c r="R262" s="23"/>
    </row>
    <row r="263" spans="1:18" ht="14.5" x14ac:dyDescent="0.35">
      <c r="A263" s="21">
        <v>262</v>
      </c>
      <c r="B263" s="59"/>
      <c r="R263" s="23"/>
    </row>
    <row r="264" spans="1:18" ht="14.5" x14ac:dyDescent="0.35">
      <c r="A264" s="21">
        <v>263</v>
      </c>
      <c r="B264" s="59"/>
      <c r="R264" s="23"/>
    </row>
    <row r="265" spans="1:18" ht="14.5" x14ac:dyDescent="0.35">
      <c r="A265" s="21">
        <v>264</v>
      </c>
      <c r="B265" s="59"/>
      <c r="R265" s="23"/>
    </row>
    <row r="266" spans="1:18" ht="14.5" x14ac:dyDescent="0.35">
      <c r="A266" s="21">
        <v>265</v>
      </c>
      <c r="B266" s="59"/>
      <c r="R266" s="23"/>
    </row>
    <row r="267" spans="1:18" ht="14.5" x14ac:dyDescent="0.35">
      <c r="A267" s="21">
        <v>266</v>
      </c>
      <c r="B267" s="59"/>
      <c r="R267" s="23"/>
    </row>
    <row r="268" spans="1:18" x14ac:dyDescent="0.3">
      <c r="A268" s="21">
        <v>267</v>
      </c>
      <c r="B268" s="60"/>
      <c r="R268" s="23"/>
    </row>
    <row r="269" spans="1:18" x14ac:dyDescent="0.3">
      <c r="A269" s="21">
        <v>268</v>
      </c>
      <c r="B269" s="60"/>
      <c r="R269" s="23"/>
    </row>
    <row r="270" spans="1:18" x14ac:dyDescent="0.3">
      <c r="A270" s="21">
        <v>269</v>
      </c>
      <c r="B270" s="22"/>
      <c r="R270" s="23"/>
    </row>
    <row r="271" spans="1:18" x14ac:dyDescent="0.3">
      <c r="A271" s="21">
        <v>270</v>
      </c>
      <c r="B271" s="55"/>
      <c r="R271" s="23"/>
    </row>
    <row r="272" spans="1:18" x14ac:dyDescent="0.3">
      <c r="A272" s="21">
        <v>271</v>
      </c>
      <c r="B272" s="55"/>
      <c r="R272" s="23"/>
    </row>
    <row r="273" spans="1:18" x14ac:dyDescent="0.3">
      <c r="A273" s="21">
        <v>272</v>
      </c>
      <c r="B273" s="55"/>
      <c r="R273" s="23"/>
    </row>
    <row r="274" spans="1:18" x14ac:dyDescent="0.3">
      <c r="A274" s="21">
        <v>273</v>
      </c>
      <c r="B274" s="55"/>
      <c r="C274" s="64"/>
      <c r="R274" s="23"/>
    </row>
    <row r="275" spans="1:18" x14ac:dyDescent="0.3">
      <c r="A275" s="21">
        <v>274</v>
      </c>
      <c r="B275" s="22"/>
      <c r="R275" s="23"/>
    </row>
    <row r="276" spans="1:18" x14ac:dyDescent="0.3">
      <c r="A276" s="21">
        <v>275</v>
      </c>
      <c r="B276" s="22"/>
      <c r="R276" s="23"/>
    </row>
    <row r="277" spans="1:18" x14ac:dyDescent="0.3">
      <c r="A277" s="21">
        <v>276</v>
      </c>
      <c r="B277" s="22"/>
      <c r="R277" s="23"/>
    </row>
    <row r="278" spans="1:18" x14ac:dyDescent="0.3">
      <c r="A278" s="21">
        <v>277</v>
      </c>
      <c r="B278" s="22"/>
      <c r="R278" s="23"/>
    </row>
    <row r="279" spans="1:18" x14ac:dyDescent="0.3">
      <c r="A279" s="21">
        <v>278</v>
      </c>
      <c r="B279" s="22"/>
      <c r="R279" s="23"/>
    </row>
    <row r="280" spans="1:18" x14ac:dyDescent="0.3">
      <c r="A280" s="21">
        <v>279</v>
      </c>
      <c r="B280" s="22"/>
      <c r="R280" s="23"/>
    </row>
    <row r="281" spans="1:18" x14ac:dyDescent="0.3">
      <c r="A281" s="21">
        <v>280</v>
      </c>
      <c r="B281" s="22"/>
      <c r="R281" s="23"/>
    </row>
    <row r="282" spans="1:18" x14ac:dyDescent="0.3">
      <c r="A282" s="21">
        <v>281</v>
      </c>
      <c r="B282" s="22"/>
      <c r="R282" s="23"/>
    </row>
    <row r="283" spans="1:18" x14ac:dyDescent="0.3">
      <c r="A283" s="21">
        <v>282</v>
      </c>
      <c r="B283" s="22"/>
      <c r="R283" s="23"/>
    </row>
    <row r="284" spans="1:18" x14ac:dyDescent="0.3">
      <c r="A284" s="21">
        <v>283</v>
      </c>
      <c r="B284" s="22"/>
      <c r="R284" s="23"/>
    </row>
    <row r="285" spans="1:18" x14ac:dyDescent="0.3">
      <c r="A285" s="21">
        <v>284</v>
      </c>
      <c r="B285" s="22"/>
      <c r="R285" s="23"/>
    </row>
    <row r="286" spans="1:18" x14ac:dyDescent="0.3">
      <c r="A286" s="21">
        <v>285</v>
      </c>
      <c r="B286" s="22"/>
      <c r="R286" s="23"/>
    </row>
    <row r="287" spans="1:18" x14ac:dyDescent="0.3">
      <c r="A287" s="21">
        <v>286</v>
      </c>
      <c r="B287" s="22"/>
      <c r="R287" s="23"/>
    </row>
    <row r="288" spans="1:18" x14ac:dyDescent="0.3">
      <c r="A288" s="21">
        <v>287</v>
      </c>
      <c r="B288" s="22"/>
      <c r="R288" s="23"/>
    </row>
    <row r="289" spans="1:18" x14ac:dyDescent="0.3">
      <c r="A289" s="21">
        <v>288</v>
      </c>
      <c r="B289" s="22"/>
      <c r="R289" s="23"/>
    </row>
    <row r="290" spans="1:18" x14ac:dyDescent="0.3">
      <c r="A290" s="21">
        <v>289</v>
      </c>
      <c r="B290" s="22"/>
      <c r="R290" s="23"/>
    </row>
    <row r="291" spans="1:18" x14ac:dyDescent="0.3">
      <c r="A291" s="21">
        <v>290</v>
      </c>
      <c r="B291" s="22"/>
      <c r="R291" s="23"/>
    </row>
    <row r="292" spans="1:18" x14ac:dyDescent="0.3">
      <c r="A292" s="21">
        <v>291</v>
      </c>
      <c r="B292" s="22"/>
      <c r="R292" s="23"/>
    </row>
    <row r="293" spans="1:18" x14ac:dyDescent="0.3">
      <c r="A293" s="21">
        <v>292</v>
      </c>
      <c r="B293" s="22"/>
      <c r="R293" s="23"/>
    </row>
    <row r="294" spans="1:18" x14ac:dyDescent="0.3">
      <c r="A294" s="21">
        <v>293</v>
      </c>
      <c r="B294" s="22"/>
      <c r="R294" s="23"/>
    </row>
    <row r="295" spans="1:18" x14ac:dyDescent="0.3">
      <c r="A295" s="21">
        <v>294</v>
      </c>
      <c r="B295" s="22"/>
      <c r="R295" s="23"/>
    </row>
    <row r="296" spans="1:18" x14ac:dyDescent="0.3">
      <c r="A296" s="21">
        <v>295</v>
      </c>
      <c r="B296" s="22"/>
      <c r="R296" s="23"/>
    </row>
    <row r="297" spans="1:18" x14ac:dyDescent="0.3">
      <c r="A297" s="21">
        <v>296</v>
      </c>
      <c r="B297" s="60"/>
      <c r="R297" s="23"/>
    </row>
    <row r="298" spans="1:18" x14ac:dyDescent="0.3">
      <c r="A298" s="21">
        <v>297</v>
      </c>
      <c r="B298" s="60"/>
      <c r="R298" s="23"/>
    </row>
    <row r="299" spans="1:18" x14ac:dyDescent="0.3">
      <c r="A299" s="21">
        <v>298</v>
      </c>
      <c r="B299" s="60"/>
      <c r="R299" s="23"/>
    </row>
    <row r="300" spans="1:18" x14ac:dyDescent="0.3">
      <c r="A300" s="21">
        <v>299</v>
      </c>
      <c r="B300" s="60"/>
      <c r="R300" s="23"/>
    </row>
    <row r="301" spans="1:18" x14ac:dyDescent="0.3">
      <c r="A301" s="21">
        <v>300</v>
      </c>
      <c r="B301" s="60"/>
      <c r="R301" s="23"/>
    </row>
    <row r="302" spans="1:18" x14ac:dyDescent="0.3">
      <c r="A302" s="21">
        <v>301</v>
      </c>
      <c r="B302" s="60"/>
      <c r="R302" s="23"/>
    </row>
    <row r="303" spans="1:18" x14ac:dyDescent="0.3">
      <c r="A303" s="21">
        <v>302</v>
      </c>
      <c r="R303" s="23"/>
    </row>
    <row r="304" spans="1:18" x14ac:dyDescent="0.3">
      <c r="A304" s="21">
        <v>303</v>
      </c>
      <c r="R304" s="23"/>
    </row>
    <row r="305" spans="1:18" x14ac:dyDescent="0.3">
      <c r="A305" s="21">
        <v>304</v>
      </c>
      <c r="R305" s="23"/>
    </row>
    <row r="306" spans="1:18" x14ac:dyDescent="0.3">
      <c r="A306" s="21">
        <v>305</v>
      </c>
      <c r="R306" s="23"/>
    </row>
    <row r="307" spans="1:18" x14ac:dyDescent="0.3">
      <c r="A307" s="21">
        <v>306</v>
      </c>
      <c r="R307" s="23"/>
    </row>
    <row r="308" spans="1:18" x14ac:dyDescent="0.3">
      <c r="A308" s="21">
        <v>307</v>
      </c>
      <c r="R308" s="23"/>
    </row>
    <row r="309" spans="1:18" x14ac:dyDescent="0.3">
      <c r="A309" s="21">
        <v>308</v>
      </c>
      <c r="R309" s="23"/>
    </row>
    <row r="310" spans="1:18" x14ac:dyDescent="0.3">
      <c r="A310" s="21">
        <v>309</v>
      </c>
      <c r="R310" s="23"/>
    </row>
    <row r="311" spans="1:18" x14ac:dyDescent="0.3">
      <c r="A311" s="21">
        <v>310</v>
      </c>
      <c r="R311" s="23"/>
    </row>
    <row r="312" spans="1:18" x14ac:dyDescent="0.3">
      <c r="A312" s="21">
        <v>311</v>
      </c>
      <c r="R312" s="23"/>
    </row>
    <row r="313" spans="1:18" x14ac:dyDescent="0.3">
      <c r="A313" s="21">
        <v>312</v>
      </c>
      <c r="R313" s="23"/>
    </row>
    <row r="314" spans="1:18" x14ac:dyDescent="0.3">
      <c r="A314" s="21">
        <v>313</v>
      </c>
      <c r="R314" s="23"/>
    </row>
    <row r="315" spans="1:18" x14ac:dyDescent="0.3">
      <c r="A315" s="21">
        <v>314</v>
      </c>
      <c r="R315" s="23"/>
    </row>
    <row r="316" spans="1:18" x14ac:dyDescent="0.3">
      <c r="A316" s="21">
        <v>315</v>
      </c>
      <c r="R316" s="23"/>
    </row>
    <row r="317" spans="1:18" x14ac:dyDescent="0.3">
      <c r="A317" s="21">
        <v>316</v>
      </c>
      <c r="R317" s="23"/>
    </row>
    <row r="318" spans="1:18" x14ac:dyDescent="0.3">
      <c r="A318" s="21">
        <v>317</v>
      </c>
      <c r="R318" s="23"/>
    </row>
    <row r="319" spans="1:18" x14ac:dyDescent="0.3">
      <c r="A319" s="21">
        <v>318</v>
      </c>
      <c r="R319" s="23"/>
    </row>
    <row r="320" spans="1:18" x14ac:dyDescent="0.3">
      <c r="A320" s="21">
        <v>319</v>
      </c>
      <c r="R320" s="23"/>
    </row>
    <row r="321" spans="1:18" x14ac:dyDescent="0.3">
      <c r="A321" s="21">
        <v>320</v>
      </c>
      <c r="R321" s="23"/>
    </row>
    <row r="322" spans="1:18" x14ac:dyDescent="0.3">
      <c r="A322" s="21">
        <v>321</v>
      </c>
      <c r="R322" s="23"/>
    </row>
    <row r="323" spans="1:18" x14ac:dyDescent="0.3">
      <c r="A323" s="21">
        <v>322</v>
      </c>
      <c r="R323" s="23"/>
    </row>
    <row r="324" spans="1:18" x14ac:dyDescent="0.3">
      <c r="A324" s="21">
        <v>323</v>
      </c>
      <c r="R324" s="23"/>
    </row>
    <row r="325" spans="1:18" x14ac:dyDescent="0.3">
      <c r="A325" s="21">
        <v>324</v>
      </c>
      <c r="R325" s="23"/>
    </row>
    <row r="326" spans="1:18" x14ac:dyDescent="0.3">
      <c r="A326" s="21">
        <v>325</v>
      </c>
      <c r="R326" s="23"/>
    </row>
    <row r="327" spans="1:18" x14ac:dyDescent="0.3">
      <c r="A327" s="21">
        <v>326</v>
      </c>
      <c r="R327" s="23"/>
    </row>
    <row r="328" spans="1:18" x14ac:dyDescent="0.3">
      <c r="A328" s="21">
        <v>327</v>
      </c>
      <c r="R328" s="23"/>
    </row>
    <row r="329" spans="1:18" x14ac:dyDescent="0.3">
      <c r="A329" s="21">
        <v>328</v>
      </c>
      <c r="R329" s="23"/>
    </row>
    <row r="330" spans="1:18" x14ac:dyDescent="0.3">
      <c r="A330" s="21">
        <v>329</v>
      </c>
      <c r="R330" s="23"/>
    </row>
    <row r="331" spans="1:18" x14ac:dyDescent="0.3">
      <c r="A331" s="21">
        <v>330</v>
      </c>
      <c r="R331" s="23"/>
    </row>
    <row r="332" spans="1:18" x14ac:dyDescent="0.3">
      <c r="A332" s="21">
        <v>331</v>
      </c>
      <c r="R332" s="23"/>
    </row>
    <row r="333" spans="1:18" x14ac:dyDescent="0.3">
      <c r="A333" s="21">
        <v>332</v>
      </c>
      <c r="R333" s="23"/>
    </row>
    <row r="334" spans="1:18" x14ac:dyDescent="0.3">
      <c r="A334" s="21">
        <v>333</v>
      </c>
      <c r="R334" s="23"/>
    </row>
    <row r="335" spans="1:18" x14ac:dyDescent="0.3">
      <c r="A335" s="21">
        <v>334</v>
      </c>
      <c r="R335" s="23"/>
    </row>
    <row r="336" spans="1:18" x14ac:dyDescent="0.3">
      <c r="A336" s="21">
        <v>335</v>
      </c>
      <c r="R336" s="23"/>
    </row>
    <row r="337" spans="1:18" x14ac:dyDescent="0.3">
      <c r="A337" s="21">
        <v>336</v>
      </c>
      <c r="R337" s="23"/>
    </row>
    <row r="338" spans="1:18" x14ac:dyDescent="0.3">
      <c r="A338" s="21">
        <v>337</v>
      </c>
      <c r="R338" s="23"/>
    </row>
    <row r="339" spans="1:18" x14ac:dyDescent="0.3">
      <c r="A339" s="21">
        <v>338</v>
      </c>
      <c r="R339" s="23"/>
    </row>
    <row r="340" spans="1:18" x14ac:dyDescent="0.3">
      <c r="A340" s="21">
        <v>339</v>
      </c>
      <c r="R340" s="23"/>
    </row>
    <row r="341" spans="1:18" x14ac:dyDescent="0.3">
      <c r="A341" s="21">
        <v>340</v>
      </c>
      <c r="R341" s="23"/>
    </row>
    <row r="342" spans="1:18" x14ac:dyDescent="0.3">
      <c r="A342" s="21">
        <v>341</v>
      </c>
      <c r="R342" s="23"/>
    </row>
    <row r="343" spans="1:18" x14ac:dyDescent="0.3">
      <c r="A343" s="21">
        <v>342</v>
      </c>
      <c r="R343" s="23"/>
    </row>
    <row r="344" spans="1:18" x14ac:dyDescent="0.3">
      <c r="A344" s="21">
        <v>343</v>
      </c>
      <c r="R344" s="23"/>
    </row>
    <row r="345" spans="1:18" x14ac:dyDescent="0.3">
      <c r="A345" s="21">
        <v>344</v>
      </c>
      <c r="R345" s="23"/>
    </row>
    <row r="346" spans="1:18" x14ac:dyDescent="0.3">
      <c r="A346" s="21">
        <v>345</v>
      </c>
      <c r="R346" s="23"/>
    </row>
    <row r="347" spans="1:18" x14ac:dyDescent="0.3">
      <c r="A347" s="21">
        <v>346</v>
      </c>
      <c r="R347" s="23"/>
    </row>
    <row r="348" spans="1:18" x14ac:dyDescent="0.3">
      <c r="A348" s="21">
        <v>347</v>
      </c>
      <c r="R348" s="23"/>
    </row>
    <row r="349" spans="1:18" x14ac:dyDescent="0.3">
      <c r="A349" s="21">
        <v>348</v>
      </c>
      <c r="R349" s="23"/>
    </row>
    <row r="350" spans="1:18" x14ac:dyDescent="0.3">
      <c r="A350" s="21">
        <v>349</v>
      </c>
      <c r="R350" s="23"/>
    </row>
    <row r="351" spans="1:18" x14ac:dyDescent="0.3">
      <c r="A351" s="21">
        <v>350</v>
      </c>
      <c r="R351" s="23"/>
    </row>
    <row r="352" spans="1:18" x14ac:dyDescent="0.3">
      <c r="A352" s="21">
        <v>351</v>
      </c>
      <c r="R352" s="23"/>
    </row>
    <row r="353" spans="1:18" x14ac:dyDescent="0.3">
      <c r="A353" s="21">
        <v>352</v>
      </c>
      <c r="R353" s="23"/>
    </row>
    <row r="354" spans="1:18" x14ac:dyDescent="0.3">
      <c r="A354" s="21">
        <v>353</v>
      </c>
      <c r="R354" s="23"/>
    </row>
    <row r="355" spans="1:18" x14ac:dyDescent="0.3">
      <c r="A355" s="21">
        <v>354</v>
      </c>
      <c r="R355" s="23"/>
    </row>
    <row r="356" spans="1:18" x14ac:dyDescent="0.3">
      <c r="A356" s="21">
        <v>355</v>
      </c>
      <c r="R356" s="23"/>
    </row>
    <row r="357" spans="1:18" x14ac:dyDescent="0.3">
      <c r="A357" s="21">
        <v>356</v>
      </c>
      <c r="R357" s="23"/>
    </row>
    <row r="358" spans="1:18" x14ac:dyDescent="0.3">
      <c r="A358" s="21">
        <v>357</v>
      </c>
      <c r="R358" s="23"/>
    </row>
    <row r="359" spans="1:18" x14ac:dyDescent="0.3">
      <c r="A359" s="21">
        <v>358</v>
      </c>
      <c r="R359" s="23"/>
    </row>
    <row r="360" spans="1:18" x14ac:dyDescent="0.3">
      <c r="A360" s="21">
        <v>359</v>
      </c>
      <c r="R360" s="23"/>
    </row>
    <row r="361" spans="1:18" x14ac:dyDescent="0.3">
      <c r="A361" s="21">
        <v>360</v>
      </c>
      <c r="R361" s="23"/>
    </row>
    <row r="362" spans="1:18" x14ac:dyDescent="0.3">
      <c r="A362" s="21">
        <v>361</v>
      </c>
      <c r="R362" s="23"/>
    </row>
    <row r="363" spans="1:18" x14ac:dyDescent="0.3">
      <c r="A363" s="21">
        <v>362</v>
      </c>
      <c r="R363" s="23"/>
    </row>
    <row r="364" spans="1:18" x14ac:dyDescent="0.3">
      <c r="A364" s="21">
        <v>363</v>
      </c>
      <c r="R364" s="23"/>
    </row>
    <row r="365" spans="1:18" x14ac:dyDescent="0.3">
      <c r="A365" s="21">
        <v>364</v>
      </c>
      <c r="R365" s="23"/>
    </row>
    <row r="366" spans="1:18" x14ac:dyDescent="0.3">
      <c r="A366" s="21">
        <v>365</v>
      </c>
      <c r="R366" s="23"/>
    </row>
    <row r="367" spans="1:18" x14ac:dyDescent="0.3">
      <c r="A367" s="21">
        <v>366</v>
      </c>
      <c r="R367" s="23"/>
    </row>
    <row r="368" spans="1:18" x14ac:dyDescent="0.3">
      <c r="A368" s="21">
        <v>367</v>
      </c>
      <c r="R368" s="23"/>
    </row>
    <row r="369" spans="1:18" x14ac:dyDescent="0.3">
      <c r="A369" s="21">
        <v>368</v>
      </c>
      <c r="R369" s="23"/>
    </row>
    <row r="370" spans="1:18" x14ac:dyDescent="0.3">
      <c r="A370" s="21">
        <v>369</v>
      </c>
      <c r="R370" s="23"/>
    </row>
    <row r="371" spans="1:18" x14ac:dyDescent="0.3">
      <c r="A371" s="21">
        <v>370</v>
      </c>
      <c r="R371" s="23"/>
    </row>
    <row r="372" spans="1:18" x14ac:dyDescent="0.3">
      <c r="A372" s="21">
        <v>371</v>
      </c>
      <c r="R372" s="23"/>
    </row>
    <row r="373" spans="1:18" x14ac:dyDescent="0.3">
      <c r="A373" s="21">
        <v>372</v>
      </c>
      <c r="R373" s="23"/>
    </row>
    <row r="374" spans="1:18" x14ac:dyDescent="0.3">
      <c r="A374" s="21">
        <v>373</v>
      </c>
      <c r="R374" s="23"/>
    </row>
    <row r="375" spans="1:18" x14ac:dyDescent="0.3">
      <c r="A375" s="21">
        <v>374</v>
      </c>
      <c r="R375" s="23"/>
    </row>
    <row r="376" spans="1:18" x14ac:dyDescent="0.3">
      <c r="A376" s="21">
        <v>375</v>
      </c>
      <c r="R376" s="23"/>
    </row>
    <row r="377" spans="1:18" x14ac:dyDescent="0.3">
      <c r="A377" s="21">
        <v>376</v>
      </c>
      <c r="R377" s="23"/>
    </row>
    <row r="378" spans="1:18" x14ac:dyDescent="0.3">
      <c r="A378" s="21">
        <v>377</v>
      </c>
      <c r="R378" s="23"/>
    </row>
    <row r="379" spans="1:18" x14ac:dyDescent="0.3">
      <c r="A379" s="21">
        <v>378</v>
      </c>
      <c r="R379" s="23"/>
    </row>
    <row r="380" spans="1:18" x14ac:dyDescent="0.3">
      <c r="A380" s="21">
        <v>379</v>
      </c>
      <c r="R380" s="23"/>
    </row>
    <row r="381" spans="1:18" x14ac:dyDescent="0.3">
      <c r="A381" s="21">
        <v>380</v>
      </c>
      <c r="R381" s="23"/>
    </row>
    <row r="382" spans="1:18" x14ac:dyDescent="0.3">
      <c r="A382" s="21">
        <v>381</v>
      </c>
      <c r="R382" s="23"/>
    </row>
    <row r="383" spans="1:18" x14ac:dyDescent="0.3">
      <c r="A383" s="21">
        <v>382</v>
      </c>
      <c r="R383" s="23"/>
    </row>
    <row r="384" spans="1:18" x14ac:dyDescent="0.3">
      <c r="A384" s="21">
        <v>383</v>
      </c>
      <c r="R384" s="23"/>
    </row>
    <row r="385" spans="1:19" x14ac:dyDescent="0.3">
      <c r="A385" s="21">
        <v>384</v>
      </c>
      <c r="R385" s="23"/>
    </row>
    <row r="386" spans="1:19" x14ac:dyDescent="0.3">
      <c r="A386" s="21">
        <v>385</v>
      </c>
      <c r="R386" s="23"/>
    </row>
    <row r="387" spans="1:19" x14ac:dyDescent="0.3">
      <c r="A387" s="21">
        <v>386</v>
      </c>
      <c r="R387" s="23"/>
    </row>
    <row r="388" spans="1:19" x14ac:dyDescent="0.3">
      <c r="A388" s="21">
        <v>387</v>
      </c>
      <c r="R388" s="23"/>
    </row>
    <row r="389" spans="1:19" ht="14.5" x14ac:dyDescent="0.3">
      <c r="A389" s="21">
        <v>388</v>
      </c>
      <c r="R389" s="23"/>
      <c r="S389" s="37"/>
    </row>
    <row r="390" spans="1:19" x14ac:dyDescent="0.3">
      <c r="A390" s="21">
        <v>389</v>
      </c>
      <c r="R390" s="23"/>
    </row>
    <row r="391" spans="1:19" x14ac:dyDescent="0.3">
      <c r="A391" s="21">
        <v>390</v>
      </c>
      <c r="R391" s="23"/>
    </row>
    <row r="392" spans="1:19" x14ac:dyDescent="0.3">
      <c r="A392" s="21">
        <v>391</v>
      </c>
      <c r="R392" s="23"/>
    </row>
    <row r="393" spans="1:19" x14ac:dyDescent="0.3">
      <c r="A393" s="21">
        <v>392</v>
      </c>
      <c r="R393" s="23"/>
    </row>
    <row r="394" spans="1:19" x14ac:dyDescent="0.3">
      <c r="A394" s="21">
        <v>393</v>
      </c>
      <c r="R394" s="23"/>
    </row>
    <row r="395" spans="1:19" x14ac:dyDescent="0.3">
      <c r="A395" s="21">
        <v>394</v>
      </c>
      <c r="R395" s="23"/>
    </row>
    <row r="396" spans="1:19" x14ac:dyDescent="0.3">
      <c r="A396" s="21">
        <v>395</v>
      </c>
      <c r="R396" s="23"/>
    </row>
    <row r="397" spans="1:19" x14ac:dyDescent="0.3">
      <c r="A397" s="21">
        <v>396</v>
      </c>
      <c r="R397" s="23"/>
    </row>
    <row r="398" spans="1:19" x14ac:dyDescent="0.3">
      <c r="A398" s="21">
        <v>397</v>
      </c>
      <c r="R398" s="23"/>
    </row>
    <row r="399" spans="1:19" x14ac:dyDescent="0.3">
      <c r="A399" s="21">
        <v>398</v>
      </c>
      <c r="R399" s="23"/>
    </row>
    <row r="400" spans="1:19" x14ac:dyDescent="0.3">
      <c r="A400" s="21">
        <v>399</v>
      </c>
      <c r="R400" s="23"/>
    </row>
    <row r="401" spans="1:18" x14ac:dyDescent="0.3">
      <c r="A401" s="21">
        <v>400</v>
      </c>
      <c r="R401" s="23"/>
    </row>
    <row r="402" spans="1:18" x14ac:dyDescent="0.3">
      <c r="A402" s="21">
        <v>401</v>
      </c>
      <c r="R402" s="23"/>
    </row>
    <row r="403" spans="1:18" x14ac:dyDescent="0.3">
      <c r="A403" s="21">
        <v>402</v>
      </c>
      <c r="R403" s="23"/>
    </row>
    <row r="404" spans="1:18" x14ac:dyDescent="0.3">
      <c r="A404" s="21">
        <v>403</v>
      </c>
      <c r="R404" s="23"/>
    </row>
    <row r="405" spans="1:18" x14ac:dyDescent="0.3">
      <c r="A405" s="21">
        <v>404</v>
      </c>
      <c r="R405" s="23"/>
    </row>
    <row r="406" spans="1:18" x14ac:dyDescent="0.3">
      <c r="A406" s="21">
        <v>405</v>
      </c>
      <c r="R406" s="23"/>
    </row>
    <row r="407" spans="1:18" x14ac:dyDescent="0.3">
      <c r="A407" s="21">
        <v>406</v>
      </c>
      <c r="R407" s="23"/>
    </row>
    <row r="408" spans="1:18" x14ac:dyDescent="0.3">
      <c r="A408" s="21">
        <v>407</v>
      </c>
      <c r="R408" s="23"/>
    </row>
    <row r="409" spans="1:18" x14ac:dyDescent="0.3">
      <c r="A409" s="21">
        <v>408</v>
      </c>
      <c r="R409" s="23"/>
    </row>
    <row r="410" spans="1:18" x14ac:dyDescent="0.3">
      <c r="A410" s="21">
        <v>409</v>
      </c>
      <c r="R410" s="23"/>
    </row>
    <row r="411" spans="1:18" x14ac:dyDescent="0.3">
      <c r="A411" s="21">
        <v>410</v>
      </c>
      <c r="R411" s="23"/>
    </row>
    <row r="412" spans="1:18" x14ac:dyDescent="0.3">
      <c r="A412" s="21">
        <v>411</v>
      </c>
      <c r="R412" s="23"/>
    </row>
    <row r="413" spans="1:18" x14ac:dyDescent="0.3">
      <c r="A413" s="21">
        <v>412</v>
      </c>
      <c r="R413" s="23"/>
    </row>
    <row r="414" spans="1:18" x14ac:dyDescent="0.3">
      <c r="A414" s="21">
        <v>413</v>
      </c>
      <c r="R414" s="23"/>
    </row>
    <row r="415" spans="1:18" x14ac:dyDescent="0.3">
      <c r="A415" s="21">
        <v>414</v>
      </c>
      <c r="R415" s="23"/>
    </row>
    <row r="416" spans="1:18" x14ac:dyDescent="0.3">
      <c r="A416" s="21">
        <v>415</v>
      </c>
      <c r="R416" s="23"/>
    </row>
    <row r="417" spans="1:18" x14ac:dyDescent="0.3">
      <c r="A417" s="21">
        <v>416</v>
      </c>
      <c r="R417" s="23"/>
    </row>
    <row r="418" spans="1:18" x14ac:dyDescent="0.3">
      <c r="A418" s="21">
        <v>417</v>
      </c>
      <c r="R418" s="23"/>
    </row>
    <row r="419" spans="1:18" x14ac:dyDescent="0.3">
      <c r="A419" s="21">
        <v>418</v>
      </c>
      <c r="R419" s="23"/>
    </row>
    <row r="420" spans="1:18" x14ac:dyDescent="0.3">
      <c r="A420" s="21">
        <v>419</v>
      </c>
      <c r="R420" s="23"/>
    </row>
    <row r="421" spans="1:18" x14ac:dyDescent="0.3">
      <c r="A421" s="21">
        <v>420</v>
      </c>
      <c r="R421" s="23"/>
    </row>
    <row r="422" spans="1:18" x14ac:dyDescent="0.3">
      <c r="A422" s="21">
        <v>421</v>
      </c>
      <c r="R422" s="23"/>
    </row>
    <row r="423" spans="1:18" x14ac:dyDescent="0.3">
      <c r="A423" s="21">
        <v>422</v>
      </c>
      <c r="R423" s="23"/>
    </row>
    <row r="424" spans="1:18" x14ac:dyDescent="0.3">
      <c r="A424" s="21">
        <v>423</v>
      </c>
      <c r="R424" s="23"/>
    </row>
    <row r="425" spans="1:18" x14ac:dyDescent="0.3">
      <c r="A425" s="21">
        <v>424</v>
      </c>
      <c r="R425" s="23"/>
    </row>
    <row r="426" spans="1:18" x14ac:dyDescent="0.3">
      <c r="A426" s="21">
        <v>425</v>
      </c>
      <c r="R426" s="23"/>
    </row>
    <row r="427" spans="1:18" x14ac:dyDescent="0.3">
      <c r="A427" s="21">
        <v>426</v>
      </c>
      <c r="R427" s="23"/>
    </row>
    <row r="428" spans="1:18" x14ac:dyDescent="0.3">
      <c r="A428" s="21">
        <v>427</v>
      </c>
      <c r="R428" s="23"/>
    </row>
    <row r="429" spans="1:18" x14ac:dyDescent="0.3">
      <c r="A429" s="21">
        <v>428</v>
      </c>
      <c r="R429" s="23"/>
    </row>
    <row r="430" spans="1:18" x14ac:dyDescent="0.3">
      <c r="A430" s="21">
        <v>429</v>
      </c>
      <c r="R430" s="23"/>
    </row>
    <row r="431" spans="1:18" x14ac:dyDescent="0.3">
      <c r="A431" s="21">
        <v>430</v>
      </c>
      <c r="R431" s="23"/>
    </row>
    <row r="432" spans="1:18" x14ac:dyDescent="0.3">
      <c r="A432" s="21">
        <v>431</v>
      </c>
      <c r="R432" s="23"/>
    </row>
    <row r="433" spans="1:18" x14ac:dyDescent="0.3">
      <c r="A433" s="21">
        <v>432</v>
      </c>
      <c r="R433" s="23"/>
    </row>
    <row r="434" spans="1:18" x14ac:dyDescent="0.3">
      <c r="A434" s="21">
        <v>433</v>
      </c>
      <c r="R434" s="23"/>
    </row>
    <row r="435" spans="1:18" x14ac:dyDescent="0.3">
      <c r="A435" s="21">
        <v>434</v>
      </c>
      <c r="R435" s="23"/>
    </row>
    <row r="436" spans="1:18" x14ac:dyDescent="0.3">
      <c r="A436" s="21">
        <v>435</v>
      </c>
      <c r="R436" s="23"/>
    </row>
    <row r="437" spans="1:18" x14ac:dyDescent="0.3">
      <c r="A437" s="21">
        <v>436</v>
      </c>
      <c r="R437" s="23"/>
    </row>
    <row r="438" spans="1:18" x14ac:dyDescent="0.3">
      <c r="A438" s="21">
        <v>437</v>
      </c>
      <c r="R438" s="23"/>
    </row>
    <row r="439" spans="1:18" x14ac:dyDescent="0.3">
      <c r="A439" s="21">
        <v>438</v>
      </c>
      <c r="R439" s="23"/>
    </row>
    <row r="440" spans="1:18" x14ac:dyDescent="0.3">
      <c r="A440" s="21">
        <v>439</v>
      </c>
      <c r="R440" s="23"/>
    </row>
    <row r="441" spans="1:18" x14ac:dyDescent="0.3">
      <c r="A441" s="21">
        <v>440</v>
      </c>
      <c r="R441" s="23"/>
    </row>
    <row r="442" spans="1:18" x14ac:dyDescent="0.3">
      <c r="A442" s="21">
        <v>441</v>
      </c>
      <c r="R442" s="23"/>
    </row>
    <row r="443" spans="1:18" x14ac:dyDescent="0.3">
      <c r="A443" s="21">
        <v>442</v>
      </c>
      <c r="R443" s="23"/>
    </row>
    <row r="444" spans="1:18" x14ac:dyDescent="0.3">
      <c r="A444" s="21">
        <v>443</v>
      </c>
      <c r="R444" s="23"/>
    </row>
    <row r="445" spans="1:18" x14ac:dyDescent="0.3">
      <c r="A445" s="21">
        <v>444</v>
      </c>
      <c r="R445" s="23"/>
    </row>
    <row r="446" spans="1:18" x14ac:dyDescent="0.3">
      <c r="A446" s="21">
        <v>445</v>
      </c>
      <c r="R446" s="23"/>
    </row>
    <row r="447" spans="1:18" x14ac:dyDescent="0.3">
      <c r="A447" s="21">
        <v>446</v>
      </c>
      <c r="R447" s="23"/>
    </row>
    <row r="448" spans="1:18" x14ac:dyDescent="0.3">
      <c r="A448" s="21">
        <v>447</v>
      </c>
      <c r="R448" s="23"/>
    </row>
    <row r="449" spans="1:18" x14ac:dyDescent="0.3">
      <c r="A449" s="21">
        <v>448</v>
      </c>
      <c r="R449" s="23"/>
    </row>
    <row r="450" spans="1:18" x14ac:dyDescent="0.3">
      <c r="A450" s="21">
        <v>449</v>
      </c>
      <c r="R450" s="23"/>
    </row>
    <row r="451" spans="1:18" x14ac:dyDescent="0.3">
      <c r="A451" s="21">
        <v>450</v>
      </c>
      <c r="R451" s="23"/>
    </row>
    <row r="452" spans="1:18" x14ac:dyDescent="0.3">
      <c r="A452" s="21">
        <v>451</v>
      </c>
      <c r="R452" s="23"/>
    </row>
    <row r="453" spans="1:18" x14ac:dyDescent="0.3">
      <c r="A453" s="21">
        <v>452</v>
      </c>
      <c r="R453" s="23"/>
    </row>
    <row r="454" spans="1:18" x14ac:dyDescent="0.3">
      <c r="A454" s="21">
        <v>453</v>
      </c>
      <c r="R454" s="23"/>
    </row>
    <row r="455" spans="1:18" x14ac:dyDescent="0.3">
      <c r="A455" s="21">
        <v>454</v>
      </c>
      <c r="R455" s="23"/>
    </row>
    <row r="456" spans="1:18" x14ac:dyDescent="0.3">
      <c r="A456" s="21">
        <v>455</v>
      </c>
      <c r="R456" s="23"/>
    </row>
    <row r="457" spans="1:18" x14ac:dyDescent="0.3">
      <c r="A457" s="21">
        <v>456</v>
      </c>
      <c r="R457" s="23"/>
    </row>
    <row r="458" spans="1:18" x14ac:dyDescent="0.3">
      <c r="A458" s="21">
        <v>457</v>
      </c>
      <c r="R458" s="23"/>
    </row>
    <row r="459" spans="1:18" x14ac:dyDescent="0.3">
      <c r="A459" s="21">
        <v>458</v>
      </c>
      <c r="R459" s="23"/>
    </row>
    <row r="460" spans="1:18" x14ac:dyDescent="0.3">
      <c r="A460" s="21">
        <v>459</v>
      </c>
      <c r="R460" s="23"/>
    </row>
    <row r="461" spans="1:18" x14ac:dyDescent="0.3">
      <c r="A461" s="21">
        <v>460</v>
      </c>
      <c r="R461" s="23"/>
    </row>
    <row r="462" spans="1:18" x14ac:dyDescent="0.3">
      <c r="A462" s="21">
        <v>461</v>
      </c>
      <c r="R462" s="23"/>
    </row>
    <row r="463" spans="1:18" x14ac:dyDescent="0.3">
      <c r="A463" s="21">
        <v>462</v>
      </c>
      <c r="R463" s="23"/>
    </row>
    <row r="464" spans="1:18" x14ac:dyDescent="0.3">
      <c r="A464" s="21">
        <v>463</v>
      </c>
      <c r="R464" s="23"/>
    </row>
    <row r="465" spans="1:18" x14ac:dyDescent="0.3">
      <c r="A465" s="21">
        <v>464</v>
      </c>
      <c r="R465" s="23"/>
    </row>
    <row r="466" spans="1:18" x14ac:dyDescent="0.3">
      <c r="A466" s="21">
        <v>465</v>
      </c>
      <c r="R466" s="23"/>
    </row>
    <row r="467" spans="1:18" x14ac:dyDescent="0.3">
      <c r="A467" s="21">
        <v>466</v>
      </c>
      <c r="R467" s="23"/>
    </row>
    <row r="468" spans="1:18" x14ac:dyDescent="0.3">
      <c r="A468" s="21">
        <v>467</v>
      </c>
      <c r="R468" s="23"/>
    </row>
    <row r="469" spans="1:18" x14ac:dyDescent="0.3">
      <c r="A469" s="21">
        <v>468</v>
      </c>
      <c r="R469" s="23"/>
    </row>
    <row r="470" spans="1:18" x14ac:dyDescent="0.3">
      <c r="A470" s="21">
        <v>469</v>
      </c>
      <c r="R470" s="23"/>
    </row>
    <row r="471" spans="1:18" x14ac:dyDescent="0.3">
      <c r="A471" s="21">
        <v>470</v>
      </c>
      <c r="R471" s="23"/>
    </row>
    <row r="472" spans="1:18" x14ac:dyDescent="0.3">
      <c r="A472" s="21">
        <v>471</v>
      </c>
      <c r="R472" s="23"/>
    </row>
    <row r="473" spans="1:18" x14ac:dyDescent="0.3">
      <c r="A473" s="21">
        <v>472</v>
      </c>
      <c r="R473" s="23"/>
    </row>
    <row r="474" spans="1:18" x14ac:dyDescent="0.3">
      <c r="A474" s="21">
        <v>473</v>
      </c>
      <c r="R474" s="23"/>
    </row>
    <row r="475" spans="1:18" x14ac:dyDescent="0.3">
      <c r="A475" s="21">
        <v>474</v>
      </c>
      <c r="R475" s="23"/>
    </row>
    <row r="476" spans="1:18" x14ac:dyDescent="0.3">
      <c r="A476" s="21">
        <v>475</v>
      </c>
      <c r="R476" s="23"/>
    </row>
    <row r="477" spans="1:18" x14ac:dyDescent="0.3">
      <c r="A477" s="21">
        <v>476</v>
      </c>
      <c r="R477" s="23"/>
    </row>
    <row r="478" spans="1:18" x14ac:dyDescent="0.3">
      <c r="A478" s="21">
        <v>477</v>
      </c>
      <c r="R478" s="23"/>
    </row>
    <row r="479" spans="1:18" x14ac:dyDescent="0.3">
      <c r="A479" s="21">
        <v>478</v>
      </c>
      <c r="R479" s="23"/>
    </row>
    <row r="480" spans="1:18" x14ac:dyDescent="0.3">
      <c r="A480" s="21">
        <v>479</v>
      </c>
      <c r="R480" s="23"/>
    </row>
    <row r="481" spans="1:18" x14ac:dyDescent="0.3">
      <c r="A481" s="21">
        <v>480</v>
      </c>
      <c r="R481" s="23"/>
    </row>
    <row r="482" spans="1:18" x14ac:dyDescent="0.3">
      <c r="A482" s="21">
        <v>481</v>
      </c>
      <c r="R482" s="23"/>
    </row>
    <row r="483" spans="1:18" x14ac:dyDescent="0.3">
      <c r="A483" s="21">
        <v>482</v>
      </c>
      <c r="R483" s="23"/>
    </row>
    <row r="484" spans="1:18" x14ac:dyDescent="0.3">
      <c r="A484" s="21">
        <v>483</v>
      </c>
      <c r="R484" s="23"/>
    </row>
    <row r="485" spans="1:18" x14ac:dyDescent="0.3">
      <c r="A485" s="21">
        <v>484</v>
      </c>
      <c r="R485" s="23"/>
    </row>
    <row r="486" spans="1:18" x14ac:dyDescent="0.3">
      <c r="A486" s="21">
        <v>485</v>
      </c>
      <c r="R486" s="23"/>
    </row>
    <row r="487" spans="1:18" x14ac:dyDescent="0.3">
      <c r="A487" s="21">
        <v>486</v>
      </c>
      <c r="R487" s="23"/>
    </row>
    <row r="488" spans="1:18" x14ac:dyDescent="0.3">
      <c r="A488" s="21">
        <v>487</v>
      </c>
      <c r="R488" s="23"/>
    </row>
    <row r="489" spans="1:18" x14ac:dyDescent="0.3">
      <c r="A489" s="21">
        <v>488</v>
      </c>
      <c r="R489" s="23"/>
    </row>
    <row r="490" spans="1:18" x14ac:dyDescent="0.3">
      <c r="A490" s="21">
        <v>489</v>
      </c>
      <c r="R490" s="23"/>
    </row>
    <row r="491" spans="1:18" x14ac:dyDescent="0.3">
      <c r="A491" s="21">
        <v>490</v>
      </c>
      <c r="R491" s="23"/>
    </row>
    <row r="492" spans="1:18" x14ac:dyDescent="0.3">
      <c r="A492" s="21">
        <v>491</v>
      </c>
      <c r="R492" s="23"/>
    </row>
    <row r="493" spans="1:18" x14ac:dyDescent="0.3">
      <c r="A493" s="21">
        <v>492</v>
      </c>
      <c r="R493" s="23"/>
    </row>
    <row r="494" spans="1:18" x14ac:dyDescent="0.3">
      <c r="A494" s="21">
        <v>493</v>
      </c>
      <c r="R494" s="23"/>
    </row>
    <row r="495" spans="1:18" x14ac:dyDescent="0.3">
      <c r="A495" s="21">
        <v>494</v>
      </c>
      <c r="R495" s="23"/>
    </row>
    <row r="496" spans="1:18" x14ac:dyDescent="0.3">
      <c r="A496" s="21">
        <v>495</v>
      </c>
      <c r="R496" s="23"/>
    </row>
    <row r="497" spans="1:18" x14ac:dyDescent="0.3">
      <c r="A497" s="21">
        <v>496</v>
      </c>
      <c r="R497" s="23"/>
    </row>
    <row r="498" spans="1:18" x14ac:dyDescent="0.3">
      <c r="A498" s="21">
        <v>497</v>
      </c>
      <c r="R498" s="23"/>
    </row>
    <row r="499" spans="1:18" x14ac:dyDescent="0.3">
      <c r="A499" s="21">
        <v>498</v>
      </c>
      <c r="R499" s="23"/>
    </row>
    <row r="500" spans="1:18" x14ac:dyDescent="0.3">
      <c r="A500" s="21">
        <v>499</v>
      </c>
      <c r="R500" s="23"/>
    </row>
    <row r="501" spans="1:18" x14ac:dyDescent="0.3">
      <c r="A501" s="21">
        <v>500</v>
      </c>
      <c r="R501" s="23"/>
    </row>
    <row r="502" spans="1:18" x14ac:dyDescent="0.3">
      <c r="A502" s="21">
        <v>501</v>
      </c>
      <c r="R502" s="23"/>
    </row>
    <row r="503" spans="1:18" x14ac:dyDescent="0.3">
      <c r="A503" s="21">
        <v>502</v>
      </c>
      <c r="R503" s="23"/>
    </row>
    <row r="504" spans="1:18" x14ac:dyDescent="0.3">
      <c r="A504" s="21">
        <v>503</v>
      </c>
      <c r="R504" s="23"/>
    </row>
    <row r="505" spans="1:18" x14ac:dyDescent="0.3">
      <c r="A505" s="21">
        <v>504</v>
      </c>
      <c r="R505" s="23"/>
    </row>
    <row r="506" spans="1:18" x14ac:dyDescent="0.3">
      <c r="A506" s="21">
        <v>505</v>
      </c>
      <c r="R506" s="23"/>
    </row>
    <row r="507" spans="1:18" x14ac:dyDescent="0.3">
      <c r="A507" s="21">
        <v>506</v>
      </c>
      <c r="R507" s="23"/>
    </row>
    <row r="508" spans="1:18" x14ac:dyDescent="0.3">
      <c r="A508" s="21">
        <v>507</v>
      </c>
      <c r="R508" s="23"/>
    </row>
    <row r="509" spans="1:18" x14ac:dyDescent="0.3">
      <c r="A509" s="21">
        <v>508</v>
      </c>
      <c r="R509" s="23"/>
    </row>
    <row r="510" spans="1:18" x14ac:dyDescent="0.3">
      <c r="A510" s="21">
        <v>509</v>
      </c>
      <c r="R510" s="23"/>
    </row>
    <row r="511" spans="1:18" x14ac:dyDescent="0.3">
      <c r="A511" s="21">
        <v>510</v>
      </c>
      <c r="R511" s="23"/>
    </row>
    <row r="512" spans="1:18" x14ac:dyDescent="0.3">
      <c r="A512" s="21">
        <v>511</v>
      </c>
      <c r="R512" s="23"/>
    </row>
    <row r="513" spans="1:18" x14ac:dyDescent="0.3">
      <c r="A513" s="21">
        <v>512</v>
      </c>
      <c r="R513" s="23"/>
    </row>
    <row r="514" spans="1:18" x14ac:dyDescent="0.3">
      <c r="A514" s="21">
        <v>513</v>
      </c>
      <c r="R514" s="23"/>
    </row>
    <row r="515" spans="1:18" x14ac:dyDescent="0.3">
      <c r="A515" s="21">
        <v>514</v>
      </c>
      <c r="R515" s="23"/>
    </row>
    <row r="516" spans="1:18" x14ac:dyDescent="0.3">
      <c r="A516" s="21">
        <v>515</v>
      </c>
      <c r="R516" s="23"/>
    </row>
    <row r="517" spans="1:18" x14ac:dyDescent="0.3">
      <c r="A517" s="21">
        <v>516</v>
      </c>
      <c r="R517" s="23"/>
    </row>
    <row r="518" spans="1:18" x14ac:dyDescent="0.3">
      <c r="A518" s="21">
        <v>517</v>
      </c>
      <c r="R518" s="23"/>
    </row>
    <row r="519" spans="1:18" x14ac:dyDescent="0.3">
      <c r="A519" s="21">
        <v>518</v>
      </c>
      <c r="R519" s="23"/>
    </row>
    <row r="520" spans="1:18" x14ac:dyDescent="0.3">
      <c r="A520" s="21">
        <v>519</v>
      </c>
      <c r="R520" s="23"/>
    </row>
    <row r="521" spans="1:18" x14ac:dyDescent="0.3">
      <c r="A521" s="21">
        <v>520</v>
      </c>
      <c r="R521" s="23"/>
    </row>
    <row r="522" spans="1:18" x14ac:dyDescent="0.3">
      <c r="A522" s="21">
        <v>521</v>
      </c>
      <c r="R522" s="23"/>
    </row>
    <row r="523" spans="1:18" x14ac:dyDescent="0.3">
      <c r="A523" s="21">
        <v>522</v>
      </c>
      <c r="R523" s="23"/>
    </row>
    <row r="524" spans="1:18" x14ac:dyDescent="0.3">
      <c r="A524" s="21">
        <v>523</v>
      </c>
      <c r="R524" s="23"/>
    </row>
    <row r="525" spans="1:18" x14ac:dyDescent="0.3">
      <c r="A525" s="21">
        <v>524</v>
      </c>
      <c r="R525" s="23"/>
    </row>
    <row r="526" spans="1:18" x14ac:dyDescent="0.3">
      <c r="A526" s="21">
        <v>525</v>
      </c>
      <c r="R526" s="23"/>
    </row>
    <row r="527" spans="1:18" x14ac:dyDescent="0.3">
      <c r="A527" s="21">
        <v>526</v>
      </c>
      <c r="R527" s="23"/>
    </row>
    <row r="528" spans="1:18" x14ac:dyDescent="0.3">
      <c r="A528" s="21">
        <v>527</v>
      </c>
      <c r="R528" s="23"/>
    </row>
    <row r="529" spans="1:18" x14ac:dyDescent="0.3">
      <c r="A529" s="21">
        <v>528</v>
      </c>
      <c r="R529" s="23"/>
    </row>
    <row r="530" spans="1:18" x14ac:dyDescent="0.3">
      <c r="A530" s="21">
        <v>529</v>
      </c>
      <c r="R530" s="23"/>
    </row>
    <row r="531" spans="1:18" x14ac:dyDescent="0.3">
      <c r="A531" s="21">
        <v>530</v>
      </c>
      <c r="R531" s="23"/>
    </row>
    <row r="532" spans="1:18" x14ac:dyDescent="0.3">
      <c r="A532" s="21">
        <v>531</v>
      </c>
      <c r="R532" s="23"/>
    </row>
    <row r="533" spans="1:18" x14ac:dyDescent="0.3">
      <c r="A533" s="21">
        <v>532</v>
      </c>
      <c r="R533" s="23"/>
    </row>
    <row r="534" spans="1:18" x14ac:dyDescent="0.3">
      <c r="A534" s="21">
        <v>533</v>
      </c>
      <c r="R534" s="23"/>
    </row>
    <row r="535" spans="1:18" x14ac:dyDescent="0.3">
      <c r="A535" s="21">
        <v>534</v>
      </c>
      <c r="R535" s="23"/>
    </row>
    <row r="536" spans="1:18" x14ac:dyDescent="0.3">
      <c r="A536" s="21">
        <v>535</v>
      </c>
      <c r="R536" s="23"/>
    </row>
    <row r="537" spans="1:18" x14ac:dyDescent="0.3">
      <c r="A537" s="21">
        <v>536</v>
      </c>
      <c r="R537" s="23"/>
    </row>
    <row r="538" spans="1:18" x14ac:dyDescent="0.3">
      <c r="A538" s="21">
        <v>537</v>
      </c>
      <c r="R538" s="23"/>
    </row>
    <row r="539" spans="1:18" x14ac:dyDescent="0.3">
      <c r="A539" s="21">
        <v>538</v>
      </c>
      <c r="R539" s="23"/>
    </row>
    <row r="540" spans="1:18" x14ac:dyDescent="0.3">
      <c r="A540" s="21">
        <v>539</v>
      </c>
      <c r="R540" s="23"/>
    </row>
    <row r="541" spans="1:18" x14ac:dyDescent="0.3">
      <c r="A541" s="21">
        <v>540</v>
      </c>
      <c r="R541" s="23"/>
    </row>
    <row r="542" spans="1:18" x14ac:dyDescent="0.3">
      <c r="A542" s="21">
        <v>541</v>
      </c>
      <c r="R542" s="23"/>
    </row>
    <row r="543" spans="1:18" x14ac:dyDescent="0.3">
      <c r="A543" s="21">
        <v>542</v>
      </c>
    </row>
    <row r="544" spans="1:18" x14ac:dyDescent="0.3">
      <c r="A544" s="21">
        <v>543</v>
      </c>
    </row>
    <row r="545" spans="1:1" x14ac:dyDescent="0.3">
      <c r="A545" s="21">
        <v>544</v>
      </c>
    </row>
    <row r="546" spans="1:1" x14ac:dyDescent="0.3">
      <c r="A546" s="21">
        <v>545</v>
      </c>
    </row>
    <row r="547" spans="1:1" x14ac:dyDescent="0.3">
      <c r="A547" s="21">
        <v>546</v>
      </c>
    </row>
    <row r="548" spans="1:1" x14ac:dyDescent="0.3">
      <c r="A548" s="21">
        <v>547</v>
      </c>
    </row>
    <row r="549" spans="1:1" x14ac:dyDescent="0.3">
      <c r="A549" s="21">
        <v>548</v>
      </c>
    </row>
    <row r="550" spans="1:1" x14ac:dyDescent="0.3">
      <c r="A550" s="21">
        <v>549</v>
      </c>
    </row>
    <row r="551" spans="1:1" x14ac:dyDescent="0.3">
      <c r="A551" s="21">
        <v>550</v>
      </c>
    </row>
    <row r="552" spans="1:1" x14ac:dyDescent="0.3">
      <c r="A552" s="21">
        <v>551</v>
      </c>
    </row>
    <row r="553" spans="1:1" x14ac:dyDescent="0.3">
      <c r="A553" s="21">
        <v>552</v>
      </c>
    </row>
    <row r="554" spans="1:1" x14ac:dyDescent="0.3">
      <c r="A554" s="21">
        <v>553</v>
      </c>
    </row>
    <row r="555" spans="1:1" x14ac:dyDescent="0.3">
      <c r="A555" s="21">
        <v>554</v>
      </c>
    </row>
    <row r="556" spans="1:1" x14ac:dyDescent="0.3">
      <c r="A556" s="21">
        <v>555</v>
      </c>
    </row>
    <row r="557" spans="1:1" x14ac:dyDescent="0.3">
      <c r="A557" s="21">
        <v>556</v>
      </c>
    </row>
    <row r="558" spans="1:1" x14ac:dyDescent="0.3">
      <c r="A558" s="21">
        <v>557</v>
      </c>
    </row>
    <row r="559" spans="1:1" x14ac:dyDescent="0.3">
      <c r="A559" s="21">
        <v>558</v>
      </c>
    </row>
    <row r="560" spans="1:1" x14ac:dyDescent="0.3">
      <c r="A560" s="21">
        <v>559</v>
      </c>
    </row>
    <row r="561" spans="1:1" x14ac:dyDescent="0.3">
      <c r="A561" s="21">
        <v>560</v>
      </c>
    </row>
    <row r="562" spans="1:1" x14ac:dyDescent="0.3">
      <c r="A562" s="21">
        <v>561</v>
      </c>
    </row>
    <row r="563" spans="1:1" x14ac:dyDescent="0.3">
      <c r="A563" s="21">
        <v>562</v>
      </c>
    </row>
    <row r="564" spans="1:1" x14ac:dyDescent="0.3">
      <c r="A564" s="21">
        <v>563</v>
      </c>
    </row>
    <row r="565" spans="1:1" x14ac:dyDescent="0.3">
      <c r="A565" s="21">
        <v>564</v>
      </c>
    </row>
    <row r="566" spans="1:1" x14ac:dyDescent="0.3">
      <c r="A566" s="21">
        <v>565</v>
      </c>
    </row>
    <row r="567" spans="1:1" x14ac:dyDescent="0.3">
      <c r="A567" s="21">
        <v>566</v>
      </c>
    </row>
    <row r="568" spans="1:1" x14ac:dyDescent="0.3">
      <c r="A568" s="21">
        <v>567</v>
      </c>
    </row>
    <row r="569" spans="1:1" x14ac:dyDescent="0.3">
      <c r="A569" s="21">
        <v>568</v>
      </c>
    </row>
    <row r="570" spans="1:1" x14ac:dyDescent="0.3">
      <c r="A570" s="21">
        <v>569</v>
      </c>
    </row>
    <row r="571" spans="1:1" x14ac:dyDescent="0.3">
      <c r="A571" s="21">
        <v>570</v>
      </c>
    </row>
    <row r="572" spans="1:1" x14ac:dyDescent="0.3">
      <c r="A572" s="21">
        <v>571</v>
      </c>
    </row>
    <row r="573" spans="1:1" x14ac:dyDescent="0.3">
      <c r="A573" s="21">
        <v>572</v>
      </c>
    </row>
    <row r="574" spans="1:1" x14ac:dyDescent="0.3">
      <c r="A574" s="21">
        <v>573</v>
      </c>
    </row>
    <row r="575" spans="1:1" x14ac:dyDescent="0.3">
      <c r="A575" s="21">
        <v>574</v>
      </c>
    </row>
    <row r="576" spans="1:1" x14ac:dyDescent="0.3">
      <c r="A576" s="21">
        <v>575</v>
      </c>
    </row>
    <row r="577" spans="1:1" x14ac:dyDescent="0.3">
      <c r="A577" s="21">
        <v>576</v>
      </c>
    </row>
    <row r="578" spans="1:1" x14ac:dyDescent="0.3">
      <c r="A578" s="21">
        <v>577</v>
      </c>
    </row>
    <row r="579" spans="1:1" x14ac:dyDescent="0.3">
      <c r="A579" s="21">
        <v>578</v>
      </c>
    </row>
    <row r="580" spans="1:1" x14ac:dyDescent="0.3">
      <c r="A580" s="21">
        <v>579</v>
      </c>
    </row>
    <row r="581" spans="1:1" x14ac:dyDescent="0.3">
      <c r="A581" s="21">
        <v>580</v>
      </c>
    </row>
    <row r="582" spans="1:1" x14ac:dyDescent="0.3">
      <c r="A582" s="21">
        <v>581</v>
      </c>
    </row>
    <row r="583" spans="1:1" x14ac:dyDescent="0.3">
      <c r="A583" s="21">
        <v>582</v>
      </c>
    </row>
    <row r="584" spans="1:1" x14ac:dyDescent="0.3">
      <c r="A584" s="21">
        <v>583</v>
      </c>
    </row>
    <row r="585" spans="1:1" x14ac:dyDescent="0.3">
      <c r="A585" s="21">
        <v>584</v>
      </c>
    </row>
    <row r="586" spans="1:1" x14ac:dyDescent="0.3">
      <c r="A586" s="21">
        <v>585</v>
      </c>
    </row>
    <row r="587" spans="1:1" x14ac:dyDescent="0.3">
      <c r="A587" s="21">
        <v>586</v>
      </c>
    </row>
    <row r="588" spans="1:1" x14ac:dyDescent="0.3">
      <c r="A588" s="21">
        <v>587</v>
      </c>
    </row>
    <row r="589" spans="1:1" x14ac:dyDescent="0.3">
      <c r="A589" s="21">
        <v>588</v>
      </c>
    </row>
    <row r="590" spans="1:1" x14ac:dyDescent="0.3">
      <c r="A590" s="21">
        <v>589</v>
      </c>
    </row>
    <row r="591" spans="1:1" x14ac:dyDescent="0.3">
      <c r="A591" s="21">
        <v>590</v>
      </c>
    </row>
    <row r="592" spans="1:1" x14ac:dyDescent="0.3">
      <c r="A592" s="21">
        <v>591</v>
      </c>
    </row>
    <row r="593" spans="1:1" x14ac:dyDescent="0.3">
      <c r="A593" s="21">
        <v>592</v>
      </c>
    </row>
    <row r="594" spans="1:1" x14ac:dyDescent="0.3">
      <c r="A594" s="21">
        <v>593</v>
      </c>
    </row>
    <row r="595" spans="1:1" x14ac:dyDescent="0.3">
      <c r="A595" s="21">
        <v>594</v>
      </c>
    </row>
    <row r="596" spans="1:1" x14ac:dyDescent="0.3">
      <c r="A596" s="21">
        <v>595</v>
      </c>
    </row>
    <row r="597" spans="1:1" x14ac:dyDescent="0.3">
      <c r="A597" s="21">
        <v>596</v>
      </c>
    </row>
    <row r="598" spans="1:1" x14ac:dyDescent="0.3">
      <c r="A598" s="21">
        <v>597</v>
      </c>
    </row>
    <row r="599" spans="1:1" x14ac:dyDescent="0.3">
      <c r="A599" s="21">
        <v>598</v>
      </c>
    </row>
    <row r="600" spans="1:1" x14ac:dyDescent="0.3">
      <c r="A600" s="21">
        <v>599</v>
      </c>
    </row>
    <row r="601" spans="1:1" x14ac:dyDescent="0.3">
      <c r="A601" s="21">
        <v>600</v>
      </c>
    </row>
    <row r="602" spans="1:1" x14ac:dyDescent="0.3">
      <c r="A602" s="21">
        <v>601</v>
      </c>
    </row>
    <row r="603" spans="1:1" x14ac:dyDescent="0.3">
      <c r="A603" s="21">
        <v>602</v>
      </c>
    </row>
    <row r="604" spans="1:1" x14ac:dyDescent="0.3">
      <c r="A604" s="21">
        <v>603</v>
      </c>
    </row>
    <row r="605" spans="1:1" x14ac:dyDescent="0.3">
      <c r="A605" s="21">
        <v>604</v>
      </c>
    </row>
    <row r="606" spans="1:1" x14ac:dyDescent="0.3">
      <c r="A606" s="21">
        <v>605</v>
      </c>
    </row>
    <row r="607" spans="1:1" x14ac:dyDescent="0.3">
      <c r="A607" s="21">
        <v>606</v>
      </c>
    </row>
    <row r="608" spans="1:1" x14ac:dyDescent="0.3">
      <c r="A608" s="21">
        <v>607</v>
      </c>
    </row>
    <row r="609" spans="1:1" x14ac:dyDescent="0.3">
      <c r="A609" s="21">
        <v>608</v>
      </c>
    </row>
    <row r="610" spans="1:1" x14ac:dyDescent="0.3">
      <c r="A610" s="21">
        <v>609</v>
      </c>
    </row>
    <row r="611" spans="1:1" x14ac:dyDescent="0.3">
      <c r="A611" s="21">
        <v>610</v>
      </c>
    </row>
    <row r="612" spans="1:1" x14ac:dyDescent="0.3">
      <c r="A612" s="21">
        <v>611</v>
      </c>
    </row>
    <row r="613" spans="1:1" x14ac:dyDescent="0.3">
      <c r="A613" s="21">
        <v>612</v>
      </c>
    </row>
    <row r="614" spans="1:1" x14ac:dyDescent="0.3">
      <c r="A614" s="21">
        <v>613</v>
      </c>
    </row>
    <row r="615" spans="1:1" x14ac:dyDescent="0.3">
      <c r="A615" s="21">
        <v>614</v>
      </c>
    </row>
    <row r="616" spans="1:1" x14ac:dyDescent="0.3">
      <c r="A616" s="21">
        <v>615</v>
      </c>
    </row>
    <row r="617" spans="1:1" x14ac:dyDescent="0.3">
      <c r="A617" s="21">
        <v>616</v>
      </c>
    </row>
    <row r="618" spans="1:1" x14ac:dyDescent="0.3">
      <c r="A618" s="21">
        <v>617</v>
      </c>
    </row>
    <row r="619" spans="1:1" x14ac:dyDescent="0.3">
      <c r="A619" s="21">
        <v>618</v>
      </c>
    </row>
    <row r="620" spans="1:1" x14ac:dyDescent="0.3">
      <c r="A620" s="21">
        <v>619</v>
      </c>
    </row>
    <row r="621" spans="1:1" x14ac:dyDescent="0.3">
      <c r="A621" s="21">
        <v>620</v>
      </c>
    </row>
    <row r="622" spans="1:1" x14ac:dyDescent="0.3">
      <c r="A622" s="21">
        <v>621</v>
      </c>
    </row>
    <row r="623" spans="1:1" x14ac:dyDescent="0.3">
      <c r="A623" s="21">
        <v>622</v>
      </c>
    </row>
    <row r="624" spans="1:1" x14ac:dyDescent="0.3">
      <c r="A624" s="21">
        <v>623</v>
      </c>
    </row>
    <row r="625" spans="1:1" x14ac:dyDescent="0.3">
      <c r="A625" s="21">
        <v>624</v>
      </c>
    </row>
    <row r="626" spans="1:1" x14ac:dyDescent="0.3">
      <c r="A626" s="21">
        <v>625</v>
      </c>
    </row>
    <row r="627" spans="1:1" x14ac:dyDescent="0.3">
      <c r="A627" s="21">
        <v>626</v>
      </c>
    </row>
    <row r="628" spans="1:1" x14ac:dyDescent="0.3">
      <c r="A628" s="21">
        <v>627</v>
      </c>
    </row>
    <row r="629" spans="1:1" x14ac:dyDescent="0.3">
      <c r="A629" s="21">
        <v>628</v>
      </c>
    </row>
    <row r="630" spans="1:1" x14ac:dyDescent="0.3">
      <c r="A630" s="21">
        <v>629</v>
      </c>
    </row>
    <row r="631" spans="1:1" x14ac:dyDescent="0.3">
      <c r="A631" s="21">
        <v>630</v>
      </c>
    </row>
    <row r="632" spans="1:1" x14ac:dyDescent="0.3">
      <c r="A632" s="21">
        <v>631</v>
      </c>
    </row>
    <row r="633" spans="1:1" x14ac:dyDescent="0.3">
      <c r="A633" s="21">
        <v>632</v>
      </c>
    </row>
    <row r="634" spans="1:1" x14ac:dyDescent="0.3">
      <c r="A634" s="21">
        <v>633</v>
      </c>
    </row>
    <row r="635" spans="1:1" x14ac:dyDescent="0.3">
      <c r="A635" s="21">
        <v>634</v>
      </c>
    </row>
    <row r="636" spans="1:1" x14ac:dyDescent="0.3">
      <c r="A636" s="21">
        <v>635</v>
      </c>
    </row>
    <row r="637" spans="1:1" x14ac:dyDescent="0.3">
      <c r="A637" s="21">
        <v>636</v>
      </c>
    </row>
    <row r="638" spans="1:1" x14ac:dyDescent="0.3">
      <c r="A638" s="21">
        <v>637</v>
      </c>
    </row>
    <row r="639" spans="1:1" x14ac:dyDescent="0.3">
      <c r="A639" s="21">
        <v>638</v>
      </c>
    </row>
    <row r="640" spans="1:1" x14ac:dyDescent="0.3">
      <c r="A640" s="21">
        <v>639</v>
      </c>
    </row>
    <row r="641" spans="1:1" x14ac:dyDescent="0.3">
      <c r="A641" s="21">
        <v>640</v>
      </c>
    </row>
    <row r="642" spans="1:1" x14ac:dyDescent="0.3">
      <c r="A642" s="21">
        <v>641</v>
      </c>
    </row>
    <row r="643" spans="1:1" x14ac:dyDescent="0.3">
      <c r="A643" s="21">
        <v>642</v>
      </c>
    </row>
    <row r="644" spans="1:1" x14ac:dyDescent="0.3">
      <c r="A644" s="21">
        <v>643</v>
      </c>
    </row>
    <row r="645" spans="1:1" x14ac:dyDescent="0.3">
      <c r="A645" s="21">
        <v>644</v>
      </c>
    </row>
    <row r="646" spans="1:1" x14ac:dyDescent="0.3">
      <c r="A646" s="21">
        <v>645</v>
      </c>
    </row>
    <row r="647" spans="1:1" x14ac:dyDescent="0.3">
      <c r="A647" s="21">
        <v>646</v>
      </c>
    </row>
    <row r="648" spans="1:1" x14ac:dyDescent="0.3">
      <c r="A648" s="21">
        <v>647</v>
      </c>
    </row>
    <row r="649" spans="1:1" x14ac:dyDescent="0.3">
      <c r="A649" s="21">
        <v>648</v>
      </c>
    </row>
    <row r="650" spans="1:1" x14ac:dyDescent="0.3">
      <c r="A650" s="21">
        <v>649</v>
      </c>
    </row>
    <row r="651" spans="1:1" x14ac:dyDescent="0.3">
      <c r="A651" s="21">
        <v>650</v>
      </c>
    </row>
    <row r="652" spans="1:1" x14ac:dyDescent="0.3">
      <c r="A652" s="21">
        <v>651</v>
      </c>
    </row>
    <row r="653" spans="1:1" x14ac:dyDescent="0.3">
      <c r="A653" s="21">
        <v>652</v>
      </c>
    </row>
    <row r="654" spans="1:1" x14ac:dyDescent="0.3">
      <c r="A654" s="21">
        <v>653</v>
      </c>
    </row>
    <row r="655" spans="1:1" x14ac:dyDescent="0.3">
      <c r="A655" s="21">
        <v>654</v>
      </c>
    </row>
    <row r="656" spans="1:1" x14ac:dyDescent="0.3">
      <c r="A656" s="21">
        <v>655</v>
      </c>
    </row>
    <row r="657" spans="1:1" x14ac:dyDescent="0.3">
      <c r="A657" s="21">
        <v>656</v>
      </c>
    </row>
    <row r="658" spans="1:1" x14ac:dyDescent="0.3">
      <c r="A658" s="21">
        <v>657</v>
      </c>
    </row>
    <row r="659" spans="1:1" x14ac:dyDescent="0.3">
      <c r="A659" s="21">
        <v>658</v>
      </c>
    </row>
    <row r="660" spans="1:1" x14ac:dyDescent="0.3">
      <c r="A660" s="21">
        <v>659</v>
      </c>
    </row>
    <row r="661" spans="1:1" x14ac:dyDescent="0.3">
      <c r="A661" s="21">
        <v>660</v>
      </c>
    </row>
    <row r="662" spans="1:1" x14ac:dyDescent="0.3">
      <c r="A662" s="21">
        <v>661</v>
      </c>
    </row>
    <row r="663" spans="1:1" x14ac:dyDescent="0.3">
      <c r="A663" s="21">
        <v>662</v>
      </c>
    </row>
    <row r="664" spans="1:1" x14ac:dyDescent="0.3">
      <c r="A664" s="21">
        <v>663</v>
      </c>
    </row>
    <row r="665" spans="1:1" x14ac:dyDescent="0.3">
      <c r="A665" s="21">
        <v>664</v>
      </c>
    </row>
    <row r="666" spans="1:1" x14ac:dyDescent="0.3">
      <c r="A666" s="21">
        <v>665</v>
      </c>
    </row>
    <row r="667" spans="1:1" x14ac:dyDescent="0.3">
      <c r="A667" s="21">
        <v>666</v>
      </c>
    </row>
    <row r="668" spans="1:1" x14ac:dyDescent="0.3">
      <c r="A668" s="21">
        <v>667</v>
      </c>
    </row>
    <row r="669" spans="1:1" x14ac:dyDescent="0.3">
      <c r="A669" s="21">
        <v>668</v>
      </c>
    </row>
    <row r="670" spans="1:1" x14ac:dyDescent="0.3">
      <c r="A670" s="21">
        <v>669</v>
      </c>
    </row>
    <row r="671" spans="1:1" x14ac:dyDescent="0.3">
      <c r="A671" s="21">
        <v>670</v>
      </c>
    </row>
    <row r="672" spans="1:1" x14ac:dyDescent="0.3">
      <c r="A672" s="21">
        <v>671</v>
      </c>
    </row>
    <row r="673" spans="1:1" x14ac:dyDescent="0.3">
      <c r="A673" s="21">
        <v>672</v>
      </c>
    </row>
    <row r="674" spans="1:1" x14ac:dyDescent="0.3">
      <c r="A674" s="21">
        <v>673</v>
      </c>
    </row>
    <row r="675" spans="1:1" x14ac:dyDescent="0.3">
      <c r="A675" s="21">
        <v>674</v>
      </c>
    </row>
    <row r="676" spans="1:1" x14ac:dyDescent="0.3">
      <c r="A676" s="21">
        <v>675</v>
      </c>
    </row>
    <row r="677" spans="1:1" x14ac:dyDescent="0.3">
      <c r="A677" s="21">
        <v>676</v>
      </c>
    </row>
    <row r="678" spans="1:1" x14ac:dyDescent="0.3">
      <c r="A678" s="21">
        <v>677</v>
      </c>
    </row>
    <row r="679" spans="1:1" x14ac:dyDescent="0.3">
      <c r="A679" s="21">
        <v>678</v>
      </c>
    </row>
    <row r="680" spans="1:1" x14ac:dyDescent="0.3">
      <c r="A680" s="21">
        <v>679</v>
      </c>
    </row>
    <row r="681" spans="1:1" x14ac:dyDescent="0.3">
      <c r="A681" s="21">
        <v>680</v>
      </c>
    </row>
    <row r="682" spans="1:1" x14ac:dyDescent="0.3">
      <c r="A682" s="21">
        <v>681</v>
      </c>
    </row>
    <row r="683" spans="1:1" x14ac:dyDescent="0.3">
      <c r="A683" s="21">
        <v>682</v>
      </c>
    </row>
    <row r="684" spans="1:1" x14ac:dyDescent="0.3">
      <c r="A684" s="21">
        <v>683</v>
      </c>
    </row>
    <row r="685" spans="1:1" x14ac:dyDescent="0.3">
      <c r="A685" s="21">
        <v>684</v>
      </c>
    </row>
    <row r="686" spans="1:1" x14ac:dyDescent="0.3">
      <c r="A686" s="21">
        <v>685</v>
      </c>
    </row>
    <row r="687" spans="1:1" x14ac:dyDescent="0.3">
      <c r="A687" s="21">
        <v>686</v>
      </c>
    </row>
    <row r="688" spans="1:1" x14ac:dyDescent="0.3">
      <c r="A688" s="21">
        <v>687</v>
      </c>
    </row>
    <row r="689" spans="1:1" x14ac:dyDescent="0.3">
      <c r="A689" s="21">
        <v>688</v>
      </c>
    </row>
    <row r="690" spans="1:1" x14ac:dyDescent="0.3">
      <c r="A690" s="21">
        <v>689</v>
      </c>
    </row>
    <row r="691" spans="1:1" x14ac:dyDescent="0.3">
      <c r="A691" s="21">
        <v>690</v>
      </c>
    </row>
    <row r="692" spans="1:1" x14ac:dyDescent="0.3">
      <c r="A692" s="21">
        <v>691</v>
      </c>
    </row>
    <row r="693" spans="1:1" x14ac:dyDescent="0.3">
      <c r="A693" s="21">
        <v>692</v>
      </c>
    </row>
    <row r="694" spans="1:1" x14ac:dyDescent="0.3">
      <c r="A694" s="21">
        <v>693</v>
      </c>
    </row>
    <row r="695" spans="1:1" x14ac:dyDescent="0.3">
      <c r="A695" s="21">
        <v>694</v>
      </c>
    </row>
    <row r="696" spans="1:1" x14ac:dyDescent="0.3">
      <c r="A696" s="21">
        <v>695</v>
      </c>
    </row>
    <row r="697" spans="1:1" x14ac:dyDescent="0.3">
      <c r="A697" s="21">
        <v>696</v>
      </c>
    </row>
    <row r="698" spans="1:1" x14ac:dyDescent="0.3">
      <c r="A698" s="21">
        <v>697</v>
      </c>
    </row>
    <row r="699" spans="1:1" x14ac:dyDescent="0.3">
      <c r="A699" s="21">
        <v>698</v>
      </c>
    </row>
    <row r="700" spans="1:1" x14ac:dyDescent="0.3">
      <c r="A700" s="21">
        <v>699</v>
      </c>
    </row>
    <row r="701" spans="1:1" x14ac:dyDescent="0.3">
      <c r="A701" s="21">
        <v>700</v>
      </c>
    </row>
    <row r="702" spans="1:1" x14ac:dyDescent="0.3">
      <c r="A702" s="21">
        <v>701</v>
      </c>
    </row>
    <row r="703" spans="1:1" x14ac:dyDescent="0.3">
      <c r="A703" s="21">
        <v>702</v>
      </c>
    </row>
    <row r="704" spans="1:1" x14ac:dyDescent="0.3">
      <c r="A704" s="21">
        <v>703</v>
      </c>
    </row>
    <row r="705" spans="1:1" x14ac:dyDescent="0.3">
      <c r="A705" s="21">
        <v>704</v>
      </c>
    </row>
    <row r="706" spans="1:1" x14ac:dyDescent="0.3">
      <c r="A706" s="21">
        <v>705</v>
      </c>
    </row>
    <row r="707" spans="1:1" x14ac:dyDescent="0.3">
      <c r="A707" s="21">
        <v>706</v>
      </c>
    </row>
    <row r="708" spans="1:1" x14ac:dyDescent="0.3">
      <c r="A708" s="21">
        <v>707</v>
      </c>
    </row>
    <row r="709" spans="1:1" x14ac:dyDescent="0.3">
      <c r="A709" s="21">
        <v>708</v>
      </c>
    </row>
    <row r="710" spans="1:1" x14ac:dyDescent="0.3">
      <c r="A710" s="21">
        <v>709</v>
      </c>
    </row>
    <row r="711" spans="1:1" x14ac:dyDescent="0.3">
      <c r="A711" s="21">
        <v>710</v>
      </c>
    </row>
    <row r="712" spans="1:1" x14ac:dyDescent="0.3">
      <c r="A712" s="21">
        <v>711</v>
      </c>
    </row>
    <row r="713" spans="1:1" x14ac:dyDescent="0.3">
      <c r="A713" s="21">
        <v>712</v>
      </c>
    </row>
    <row r="714" spans="1:1" x14ac:dyDescent="0.3">
      <c r="A714" s="21">
        <v>713</v>
      </c>
    </row>
    <row r="715" spans="1:1" x14ac:dyDescent="0.3">
      <c r="A715" s="21">
        <v>714</v>
      </c>
    </row>
    <row r="716" spans="1:1" x14ac:dyDescent="0.3">
      <c r="A716" s="21">
        <v>715</v>
      </c>
    </row>
    <row r="717" spans="1:1" x14ac:dyDescent="0.3">
      <c r="A717" s="21">
        <v>716</v>
      </c>
    </row>
    <row r="718" spans="1:1" x14ac:dyDescent="0.3">
      <c r="A718" s="21">
        <v>717</v>
      </c>
    </row>
    <row r="719" spans="1:1" x14ac:dyDescent="0.3">
      <c r="A719" s="21">
        <v>718</v>
      </c>
    </row>
    <row r="720" spans="1:1" x14ac:dyDescent="0.3">
      <c r="A720" s="21">
        <v>719</v>
      </c>
    </row>
    <row r="721" spans="1:1" x14ac:dyDescent="0.3">
      <c r="A721" s="21">
        <v>720</v>
      </c>
    </row>
    <row r="722" spans="1:1" x14ac:dyDescent="0.3">
      <c r="A722" s="21">
        <v>721</v>
      </c>
    </row>
    <row r="723" spans="1:1" x14ac:dyDescent="0.3">
      <c r="A723" s="21">
        <v>722</v>
      </c>
    </row>
    <row r="724" spans="1:1" x14ac:dyDescent="0.3">
      <c r="A724" s="21">
        <v>723</v>
      </c>
    </row>
    <row r="725" spans="1:1" x14ac:dyDescent="0.3">
      <c r="A725" s="21">
        <v>724</v>
      </c>
    </row>
    <row r="726" spans="1:1" x14ac:dyDescent="0.3">
      <c r="A726" s="21">
        <v>725</v>
      </c>
    </row>
    <row r="727" spans="1:1" x14ac:dyDescent="0.3">
      <c r="A727" s="21">
        <v>726</v>
      </c>
    </row>
    <row r="728" spans="1:1" x14ac:dyDescent="0.3">
      <c r="A728" s="21">
        <v>727</v>
      </c>
    </row>
    <row r="729" spans="1:1" x14ac:dyDescent="0.3">
      <c r="A729" s="21">
        <v>728</v>
      </c>
    </row>
    <row r="730" spans="1:1" x14ac:dyDescent="0.3">
      <c r="A730" s="21">
        <v>729</v>
      </c>
    </row>
    <row r="731" spans="1:1" x14ac:dyDescent="0.3">
      <c r="A731" s="21">
        <v>730</v>
      </c>
    </row>
    <row r="732" spans="1:1" x14ac:dyDescent="0.3">
      <c r="A732" s="21">
        <v>731</v>
      </c>
    </row>
    <row r="733" spans="1:1" x14ac:dyDescent="0.3">
      <c r="A733" s="21">
        <v>732</v>
      </c>
    </row>
    <row r="734" spans="1:1" x14ac:dyDescent="0.3">
      <c r="A734" s="21">
        <v>733</v>
      </c>
    </row>
    <row r="735" spans="1:1" x14ac:dyDescent="0.3">
      <c r="A735" s="21">
        <v>734</v>
      </c>
    </row>
    <row r="736" spans="1:1" x14ac:dyDescent="0.3">
      <c r="A736" s="21">
        <v>735</v>
      </c>
    </row>
    <row r="737" spans="1:1" x14ac:dyDescent="0.3">
      <c r="A737" s="21">
        <v>736</v>
      </c>
    </row>
    <row r="738" spans="1:1" x14ac:dyDescent="0.3">
      <c r="A738" s="21">
        <v>737</v>
      </c>
    </row>
    <row r="739" spans="1:1" x14ac:dyDescent="0.3">
      <c r="A739" s="21">
        <v>738</v>
      </c>
    </row>
    <row r="740" spans="1:1" x14ac:dyDescent="0.3">
      <c r="A740" s="21">
        <v>739</v>
      </c>
    </row>
    <row r="741" spans="1:1" x14ac:dyDescent="0.3">
      <c r="A741" s="21">
        <v>740</v>
      </c>
    </row>
    <row r="742" spans="1:1" x14ac:dyDescent="0.3">
      <c r="A742" s="21">
        <v>741</v>
      </c>
    </row>
    <row r="743" spans="1:1" x14ac:dyDescent="0.3">
      <c r="A743" s="21">
        <v>742</v>
      </c>
    </row>
    <row r="744" spans="1:1" x14ac:dyDescent="0.3">
      <c r="A744" s="21">
        <v>743</v>
      </c>
    </row>
    <row r="745" spans="1:1" x14ac:dyDescent="0.3">
      <c r="A745" s="21">
        <v>744</v>
      </c>
    </row>
    <row r="746" spans="1:1" x14ac:dyDescent="0.3">
      <c r="A746" s="21">
        <v>745</v>
      </c>
    </row>
    <row r="747" spans="1:1" x14ac:dyDescent="0.3">
      <c r="A747" s="21">
        <v>746</v>
      </c>
    </row>
    <row r="748" spans="1:1" x14ac:dyDescent="0.3">
      <c r="A748" s="21">
        <v>747</v>
      </c>
    </row>
    <row r="749" spans="1:1" x14ac:dyDescent="0.3">
      <c r="A749" s="21">
        <v>748</v>
      </c>
    </row>
    <row r="750" spans="1:1" x14ac:dyDescent="0.3">
      <c r="A750" s="21">
        <v>749</v>
      </c>
    </row>
    <row r="751" spans="1:1" x14ac:dyDescent="0.3">
      <c r="A751" s="21">
        <v>750</v>
      </c>
    </row>
    <row r="752" spans="1:1" x14ac:dyDescent="0.3">
      <c r="A752" s="21">
        <v>751</v>
      </c>
    </row>
    <row r="753" spans="1:1" x14ac:dyDescent="0.3">
      <c r="A753" s="21">
        <v>752</v>
      </c>
    </row>
    <row r="754" spans="1:1" x14ac:dyDescent="0.3">
      <c r="A754" s="21">
        <v>753</v>
      </c>
    </row>
    <row r="755" spans="1:1" x14ac:dyDescent="0.3">
      <c r="A755" s="21">
        <v>754</v>
      </c>
    </row>
    <row r="756" spans="1:1" x14ac:dyDescent="0.3">
      <c r="A756" s="21">
        <v>755</v>
      </c>
    </row>
    <row r="757" spans="1:1" x14ac:dyDescent="0.3">
      <c r="A757" s="21">
        <v>756</v>
      </c>
    </row>
    <row r="758" spans="1:1" x14ac:dyDescent="0.3">
      <c r="A758" s="21">
        <v>757</v>
      </c>
    </row>
    <row r="759" spans="1:1" x14ac:dyDescent="0.3">
      <c r="A759" s="21">
        <v>758</v>
      </c>
    </row>
    <row r="760" spans="1:1" x14ac:dyDescent="0.3">
      <c r="A760" s="21">
        <v>759</v>
      </c>
    </row>
    <row r="761" spans="1:1" x14ac:dyDescent="0.3">
      <c r="A761" s="21">
        <v>760</v>
      </c>
    </row>
    <row r="762" spans="1:1" x14ac:dyDescent="0.3">
      <c r="A762" s="21">
        <v>761</v>
      </c>
    </row>
    <row r="763" spans="1:1" x14ac:dyDescent="0.3">
      <c r="A763" s="21">
        <v>762</v>
      </c>
    </row>
    <row r="764" spans="1:1" x14ac:dyDescent="0.3">
      <c r="A764" s="21">
        <v>763</v>
      </c>
    </row>
    <row r="765" spans="1:1" x14ac:dyDescent="0.3">
      <c r="A765" s="21">
        <v>764</v>
      </c>
    </row>
    <row r="766" spans="1:1" x14ac:dyDescent="0.3">
      <c r="A766" s="21">
        <v>765</v>
      </c>
    </row>
    <row r="767" spans="1:1" x14ac:dyDescent="0.3">
      <c r="A767" s="21">
        <v>766</v>
      </c>
    </row>
    <row r="768" spans="1:1" x14ac:dyDescent="0.3">
      <c r="A768" s="21">
        <v>767</v>
      </c>
    </row>
    <row r="769" spans="1:1" x14ac:dyDescent="0.3">
      <c r="A769" s="21">
        <v>768</v>
      </c>
    </row>
    <row r="770" spans="1:1" x14ac:dyDescent="0.3">
      <c r="A770" s="21">
        <v>769</v>
      </c>
    </row>
    <row r="771" spans="1:1" x14ac:dyDescent="0.3">
      <c r="A771" s="21">
        <v>770</v>
      </c>
    </row>
    <row r="772" spans="1:1" x14ac:dyDescent="0.3">
      <c r="A772" s="21">
        <v>771</v>
      </c>
    </row>
    <row r="773" spans="1:1" x14ac:dyDescent="0.3">
      <c r="A773" s="21">
        <v>772</v>
      </c>
    </row>
    <row r="774" spans="1:1" x14ac:dyDescent="0.3">
      <c r="A774" s="21">
        <v>773</v>
      </c>
    </row>
    <row r="775" spans="1:1" x14ac:dyDescent="0.3">
      <c r="A775" s="21">
        <v>774</v>
      </c>
    </row>
    <row r="776" spans="1:1" x14ac:dyDescent="0.3">
      <c r="A776" s="21">
        <v>775</v>
      </c>
    </row>
    <row r="777" spans="1:1" x14ac:dyDescent="0.3">
      <c r="A777" s="21">
        <v>776</v>
      </c>
    </row>
    <row r="778" spans="1:1" x14ac:dyDescent="0.3">
      <c r="A778" s="21">
        <v>777</v>
      </c>
    </row>
    <row r="779" spans="1:1" x14ac:dyDescent="0.3">
      <c r="A779" s="21">
        <v>778</v>
      </c>
    </row>
    <row r="780" spans="1:1" x14ac:dyDescent="0.3">
      <c r="A780" s="21">
        <v>779</v>
      </c>
    </row>
    <row r="781" spans="1:1" x14ac:dyDescent="0.3">
      <c r="A781" s="21">
        <v>780</v>
      </c>
    </row>
    <row r="782" spans="1:1" x14ac:dyDescent="0.3">
      <c r="A782" s="21">
        <v>781</v>
      </c>
    </row>
    <row r="783" spans="1:1" x14ac:dyDescent="0.3">
      <c r="A783" s="21">
        <v>782</v>
      </c>
    </row>
    <row r="784" spans="1:1" x14ac:dyDescent="0.3">
      <c r="A784" s="21">
        <v>783</v>
      </c>
    </row>
    <row r="785" spans="1:1" x14ac:dyDescent="0.3">
      <c r="A785" s="21">
        <v>784</v>
      </c>
    </row>
    <row r="786" spans="1:1" x14ac:dyDescent="0.3">
      <c r="A786" s="21">
        <v>785</v>
      </c>
    </row>
    <row r="787" spans="1:1" x14ac:dyDescent="0.3">
      <c r="A787" s="21">
        <v>786</v>
      </c>
    </row>
    <row r="788" spans="1:1" x14ac:dyDescent="0.3">
      <c r="A788" s="21">
        <v>787</v>
      </c>
    </row>
    <row r="789" spans="1:1" x14ac:dyDescent="0.3">
      <c r="A789" s="21">
        <v>788</v>
      </c>
    </row>
    <row r="790" spans="1:1" x14ac:dyDescent="0.3">
      <c r="A790" s="21">
        <v>789</v>
      </c>
    </row>
    <row r="791" spans="1:1" x14ac:dyDescent="0.3">
      <c r="A791" s="21">
        <v>790</v>
      </c>
    </row>
    <row r="792" spans="1:1" x14ac:dyDescent="0.3">
      <c r="A792" s="21">
        <v>791</v>
      </c>
    </row>
    <row r="793" spans="1:1" x14ac:dyDescent="0.3">
      <c r="A793" s="21">
        <v>792</v>
      </c>
    </row>
    <row r="794" spans="1:1" x14ac:dyDescent="0.3">
      <c r="A794" s="21">
        <v>793</v>
      </c>
    </row>
    <row r="795" spans="1:1" x14ac:dyDescent="0.3">
      <c r="A795" s="21">
        <v>794</v>
      </c>
    </row>
    <row r="796" spans="1:1" x14ac:dyDescent="0.3">
      <c r="A796" s="21">
        <v>795</v>
      </c>
    </row>
    <row r="797" spans="1:1" x14ac:dyDescent="0.3">
      <c r="A797" s="21">
        <v>796</v>
      </c>
    </row>
    <row r="798" spans="1:1" x14ac:dyDescent="0.3">
      <c r="A798" s="21">
        <v>797</v>
      </c>
    </row>
    <row r="799" spans="1:1" x14ac:dyDescent="0.3">
      <c r="A799" s="21">
        <v>798</v>
      </c>
    </row>
    <row r="800" spans="1:1" x14ac:dyDescent="0.3">
      <c r="A800" s="21">
        <v>799</v>
      </c>
    </row>
    <row r="801" spans="1:1" x14ac:dyDescent="0.3">
      <c r="A801" s="21">
        <v>800</v>
      </c>
    </row>
    <row r="802" spans="1:1" x14ac:dyDescent="0.3">
      <c r="A802" s="21">
        <v>801</v>
      </c>
    </row>
    <row r="803" spans="1:1" x14ac:dyDescent="0.3">
      <c r="A803" s="21">
        <v>802</v>
      </c>
    </row>
    <row r="804" spans="1:1" x14ac:dyDescent="0.3">
      <c r="A804" s="21">
        <v>803</v>
      </c>
    </row>
    <row r="805" spans="1:1" x14ac:dyDescent="0.3">
      <c r="A805" s="21">
        <v>804</v>
      </c>
    </row>
    <row r="806" spans="1:1" x14ac:dyDescent="0.3">
      <c r="A806" s="21">
        <v>805</v>
      </c>
    </row>
    <row r="807" spans="1:1" x14ac:dyDescent="0.3">
      <c r="A807" s="21">
        <v>806</v>
      </c>
    </row>
    <row r="808" spans="1:1" x14ac:dyDescent="0.3">
      <c r="A808" s="21">
        <v>807</v>
      </c>
    </row>
    <row r="809" spans="1:1" x14ac:dyDescent="0.3">
      <c r="A809" s="21">
        <v>808</v>
      </c>
    </row>
    <row r="810" spans="1:1" x14ac:dyDescent="0.3">
      <c r="A810" s="21">
        <v>809</v>
      </c>
    </row>
    <row r="811" spans="1:1" x14ac:dyDescent="0.3">
      <c r="A811" s="21">
        <v>810</v>
      </c>
    </row>
    <row r="812" spans="1:1" x14ac:dyDescent="0.3">
      <c r="A812" s="21">
        <v>811</v>
      </c>
    </row>
    <row r="813" spans="1:1" x14ac:dyDescent="0.3">
      <c r="A813" s="21">
        <v>812</v>
      </c>
    </row>
    <row r="814" spans="1:1" x14ac:dyDescent="0.3">
      <c r="A814" s="21">
        <v>813</v>
      </c>
    </row>
    <row r="815" spans="1:1" x14ac:dyDescent="0.3">
      <c r="A815" s="21">
        <v>814</v>
      </c>
    </row>
    <row r="816" spans="1:1" x14ac:dyDescent="0.3">
      <c r="A816" s="21">
        <v>815</v>
      </c>
    </row>
    <row r="817" spans="1:1" x14ac:dyDescent="0.3">
      <c r="A817" s="21">
        <v>816</v>
      </c>
    </row>
    <row r="818" spans="1:1" x14ac:dyDescent="0.3">
      <c r="A818" s="21">
        <v>817</v>
      </c>
    </row>
    <row r="819" spans="1:1" x14ac:dyDescent="0.3">
      <c r="A819" s="21">
        <v>818</v>
      </c>
    </row>
    <row r="820" spans="1:1" x14ac:dyDescent="0.3">
      <c r="A820" s="21">
        <v>819</v>
      </c>
    </row>
    <row r="821" spans="1:1" x14ac:dyDescent="0.3">
      <c r="A821" s="21">
        <v>820</v>
      </c>
    </row>
    <row r="822" spans="1:1" x14ac:dyDescent="0.3">
      <c r="A822" s="21">
        <v>821</v>
      </c>
    </row>
    <row r="823" spans="1:1" x14ac:dyDescent="0.3">
      <c r="A823" s="21">
        <v>822</v>
      </c>
    </row>
    <row r="824" spans="1:1" x14ac:dyDescent="0.3">
      <c r="A824" s="21">
        <v>823</v>
      </c>
    </row>
    <row r="825" spans="1:1" x14ac:dyDescent="0.3">
      <c r="A825" s="21">
        <v>824</v>
      </c>
    </row>
    <row r="826" spans="1:1" x14ac:dyDescent="0.3">
      <c r="A826" s="21">
        <v>825</v>
      </c>
    </row>
    <row r="827" spans="1:1" x14ac:dyDescent="0.3">
      <c r="A827" s="21">
        <v>826</v>
      </c>
    </row>
    <row r="828" spans="1:1" x14ac:dyDescent="0.3">
      <c r="A828" s="21">
        <v>827</v>
      </c>
    </row>
    <row r="829" spans="1:1" x14ac:dyDescent="0.3">
      <c r="A829" s="21">
        <v>828</v>
      </c>
    </row>
    <row r="830" spans="1:1" x14ac:dyDescent="0.3">
      <c r="A830" s="21">
        <v>829</v>
      </c>
    </row>
    <row r="831" spans="1:1" x14ac:dyDescent="0.3">
      <c r="A831" s="21">
        <v>830</v>
      </c>
    </row>
    <row r="832" spans="1:1" x14ac:dyDescent="0.3">
      <c r="A832" s="21">
        <v>831</v>
      </c>
    </row>
    <row r="833" spans="1:1" x14ac:dyDescent="0.3">
      <c r="A833" s="21">
        <v>832</v>
      </c>
    </row>
    <row r="834" spans="1:1" x14ac:dyDescent="0.3">
      <c r="A834" s="21">
        <v>833</v>
      </c>
    </row>
    <row r="835" spans="1:1" x14ac:dyDescent="0.3">
      <c r="A835" s="21">
        <v>834</v>
      </c>
    </row>
    <row r="836" spans="1:1" x14ac:dyDescent="0.3">
      <c r="A836" s="21">
        <v>835</v>
      </c>
    </row>
    <row r="837" spans="1:1" x14ac:dyDescent="0.3">
      <c r="A837" s="21">
        <v>836</v>
      </c>
    </row>
    <row r="838" spans="1:1" x14ac:dyDescent="0.3">
      <c r="A838" s="21">
        <v>837</v>
      </c>
    </row>
    <row r="839" spans="1:1" x14ac:dyDescent="0.3">
      <c r="A839" s="21">
        <v>838</v>
      </c>
    </row>
    <row r="840" spans="1:1" x14ac:dyDescent="0.3">
      <c r="A840" s="21">
        <v>839</v>
      </c>
    </row>
    <row r="841" spans="1:1" x14ac:dyDescent="0.3">
      <c r="A841" s="21">
        <v>840</v>
      </c>
    </row>
    <row r="842" spans="1:1" x14ac:dyDescent="0.3">
      <c r="A842" s="21">
        <v>841</v>
      </c>
    </row>
    <row r="843" spans="1:1" x14ac:dyDescent="0.3">
      <c r="A843" s="21">
        <v>842</v>
      </c>
    </row>
    <row r="844" spans="1:1" x14ac:dyDescent="0.3">
      <c r="A844" s="21">
        <v>843</v>
      </c>
    </row>
    <row r="845" spans="1:1" x14ac:dyDescent="0.3">
      <c r="A845" s="21">
        <v>844</v>
      </c>
    </row>
    <row r="846" spans="1:1" x14ac:dyDescent="0.3">
      <c r="A846" s="21">
        <v>845</v>
      </c>
    </row>
    <row r="847" spans="1:1" x14ac:dyDescent="0.3">
      <c r="A847" s="21">
        <v>846</v>
      </c>
    </row>
    <row r="848" spans="1:1" x14ac:dyDescent="0.3">
      <c r="A848" s="21">
        <v>847</v>
      </c>
    </row>
    <row r="849" spans="1:1" x14ac:dyDescent="0.3">
      <c r="A849" s="21">
        <v>848</v>
      </c>
    </row>
    <row r="850" spans="1:1" x14ac:dyDescent="0.3">
      <c r="A850" s="21">
        <v>849</v>
      </c>
    </row>
    <row r="851" spans="1:1" x14ac:dyDescent="0.3">
      <c r="A851" s="21">
        <v>850</v>
      </c>
    </row>
    <row r="852" spans="1:1" x14ac:dyDescent="0.3">
      <c r="A852" s="21">
        <v>851</v>
      </c>
    </row>
    <row r="853" spans="1:1" x14ac:dyDescent="0.3">
      <c r="A853" s="21">
        <v>852</v>
      </c>
    </row>
    <row r="854" spans="1:1" x14ac:dyDescent="0.3">
      <c r="A854" s="21">
        <v>853</v>
      </c>
    </row>
    <row r="855" spans="1:1" x14ac:dyDescent="0.3">
      <c r="A855" s="21">
        <v>854</v>
      </c>
    </row>
    <row r="856" spans="1:1" x14ac:dyDescent="0.3">
      <c r="A856" s="21">
        <v>855</v>
      </c>
    </row>
    <row r="857" spans="1:1" x14ac:dyDescent="0.3">
      <c r="A857" s="21">
        <v>856</v>
      </c>
    </row>
    <row r="858" spans="1:1" x14ac:dyDescent="0.3">
      <c r="A858" s="21">
        <v>857</v>
      </c>
    </row>
    <row r="859" spans="1:1" x14ac:dyDescent="0.3">
      <c r="A859" s="21">
        <v>858</v>
      </c>
    </row>
    <row r="860" spans="1:1" x14ac:dyDescent="0.3">
      <c r="A860" s="21">
        <v>859</v>
      </c>
    </row>
    <row r="861" spans="1:1" x14ac:dyDescent="0.3">
      <c r="A861" s="21">
        <v>860</v>
      </c>
    </row>
    <row r="862" spans="1:1" x14ac:dyDescent="0.3">
      <c r="A862" s="21">
        <v>861</v>
      </c>
    </row>
    <row r="863" spans="1:1" x14ac:dyDescent="0.3">
      <c r="A863" s="21">
        <v>862</v>
      </c>
    </row>
    <row r="864" spans="1:1" x14ac:dyDescent="0.3">
      <c r="A864" s="21">
        <v>863</v>
      </c>
    </row>
    <row r="865" spans="1:1" x14ac:dyDescent="0.3">
      <c r="A865" s="21">
        <v>864</v>
      </c>
    </row>
    <row r="866" spans="1:1" x14ac:dyDescent="0.3">
      <c r="A866" s="21">
        <v>865</v>
      </c>
    </row>
    <row r="867" spans="1:1" x14ac:dyDescent="0.3">
      <c r="A867" s="21">
        <v>866</v>
      </c>
    </row>
    <row r="868" spans="1:1" x14ac:dyDescent="0.3">
      <c r="A868" s="21">
        <v>867</v>
      </c>
    </row>
    <row r="869" spans="1:1" x14ac:dyDescent="0.3">
      <c r="A869" s="21">
        <v>868</v>
      </c>
    </row>
    <row r="870" spans="1:1" x14ac:dyDescent="0.3">
      <c r="A870" s="21">
        <v>869</v>
      </c>
    </row>
    <row r="871" spans="1:1" x14ac:dyDescent="0.3">
      <c r="A871" s="21">
        <v>870</v>
      </c>
    </row>
    <row r="872" spans="1:1" x14ac:dyDescent="0.3">
      <c r="A872" s="21">
        <v>871</v>
      </c>
    </row>
    <row r="873" spans="1:1" x14ac:dyDescent="0.3">
      <c r="A873" s="21">
        <v>872</v>
      </c>
    </row>
    <row r="874" spans="1:1" x14ac:dyDescent="0.3">
      <c r="A874" s="21">
        <v>873</v>
      </c>
    </row>
    <row r="875" spans="1:1" x14ac:dyDescent="0.3">
      <c r="A875" s="21">
        <v>874</v>
      </c>
    </row>
    <row r="876" spans="1:1" x14ac:dyDescent="0.3">
      <c r="A876" s="21">
        <v>875</v>
      </c>
    </row>
    <row r="877" spans="1:1" x14ac:dyDescent="0.3">
      <c r="A877" s="21">
        <v>876</v>
      </c>
    </row>
    <row r="878" spans="1:1" x14ac:dyDescent="0.3">
      <c r="A878" s="21">
        <v>877</v>
      </c>
    </row>
    <row r="879" spans="1:1" x14ac:dyDescent="0.3">
      <c r="A879" s="21">
        <v>878</v>
      </c>
    </row>
    <row r="880" spans="1:1" x14ac:dyDescent="0.3">
      <c r="A880" s="21">
        <v>879</v>
      </c>
    </row>
    <row r="881" spans="1:1" x14ac:dyDescent="0.3">
      <c r="A881" s="21">
        <v>880</v>
      </c>
    </row>
    <row r="882" spans="1:1" x14ac:dyDescent="0.3">
      <c r="A882" s="21">
        <v>881</v>
      </c>
    </row>
    <row r="883" spans="1:1" x14ac:dyDescent="0.3">
      <c r="A883" s="21">
        <v>882</v>
      </c>
    </row>
    <row r="884" spans="1:1" x14ac:dyDescent="0.3">
      <c r="A884" s="21">
        <v>883</v>
      </c>
    </row>
    <row r="885" spans="1:1" x14ac:dyDescent="0.3">
      <c r="A885" s="21">
        <v>884</v>
      </c>
    </row>
    <row r="886" spans="1:1" x14ac:dyDescent="0.3">
      <c r="A886" s="21">
        <v>885</v>
      </c>
    </row>
    <row r="887" spans="1:1" x14ac:dyDescent="0.3">
      <c r="A887" s="21">
        <v>886</v>
      </c>
    </row>
    <row r="888" spans="1:1" x14ac:dyDescent="0.3">
      <c r="A888" s="21">
        <v>887</v>
      </c>
    </row>
    <row r="889" spans="1:1" x14ac:dyDescent="0.3">
      <c r="A889" s="21">
        <v>888</v>
      </c>
    </row>
    <row r="890" spans="1:1" x14ac:dyDescent="0.3">
      <c r="A890" s="21">
        <v>889</v>
      </c>
    </row>
    <row r="891" spans="1:1" x14ac:dyDescent="0.3">
      <c r="A891" s="21">
        <v>890</v>
      </c>
    </row>
    <row r="892" spans="1:1" x14ac:dyDescent="0.3">
      <c r="A892" s="21">
        <v>891</v>
      </c>
    </row>
    <row r="893" spans="1:1" x14ac:dyDescent="0.3">
      <c r="A893" s="21">
        <v>892</v>
      </c>
    </row>
    <row r="894" spans="1:1" x14ac:dyDescent="0.3">
      <c r="A894" s="21">
        <v>893</v>
      </c>
    </row>
    <row r="895" spans="1:1" x14ac:dyDescent="0.3">
      <c r="A895" s="21">
        <v>894</v>
      </c>
    </row>
    <row r="896" spans="1:1" x14ac:dyDescent="0.3">
      <c r="A896" s="21">
        <v>895</v>
      </c>
    </row>
    <row r="897" spans="1:1" x14ac:dyDescent="0.3">
      <c r="A897" s="21">
        <v>896</v>
      </c>
    </row>
    <row r="898" spans="1:1" x14ac:dyDescent="0.3">
      <c r="A898" s="21">
        <v>897</v>
      </c>
    </row>
    <row r="899" spans="1:1" x14ac:dyDescent="0.3">
      <c r="A899" s="21">
        <v>898</v>
      </c>
    </row>
    <row r="900" spans="1:1" x14ac:dyDescent="0.3">
      <c r="A900" s="21">
        <v>899</v>
      </c>
    </row>
    <row r="901" spans="1:1" x14ac:dyDescent="0.3">
      <c r="A901" s="21">
        <v>900</v>
      </c>
    </row>
    <row r="902" spans="1:1" x14ac:dyDescent="0.3">
      <c r="A902" s="21">
        <v>901</v>
      </c>
    </row>
    <row r="903" spans="1:1" x14ac:dyDescent="0.3">
      <c r="A903" s="21">
        <v>902</v>
      </c>
    </row>
    <row r="904" spans="1:1" x14ac:dyDescent="0.3">
      <c r="A904" s="21">
        <v>903</v>
      </c>
    </row>
    <row r="905" spans="1:1" x14ac:dyDescent="0.3">
      <c r="A905" s="21">
        <v>904</v>
      </c>
    </row>
    <row r="906" spans="1:1" x14ac:dyDescent="0.3">
      <c r="A906" s="21">
        <v>905</v>
      </c>
    </row>
    <row r="907" spans="1:1" x14ac:dyDescent="0.3">
      <c r="A907" s="21">
        <v>906</v>
      </c>
    </row>
    <row r="908" spans="1:1" x14ac:dyDescent="0.3">
      <c r="A908" s="21">
        <v>907</v>
      </c>
    </row>
    <row r="909" spans="1:1" x14ac:dyDescent="0.3">
      <c r="A909" s="21">
        <v>908</v>
      </c>
    </row>
    <row r="910" spans="1:1" x14ac:dyDescent="0.3">
      <c r="A910" s="21">
        <v>909</v>
      </c>
    </row>
    <row r="911" spans="1:1" x14ac:dyDescent="0.3">
      <c r="A911" s="21">
        <v>910</v>
      </c>
    </row>
    <row r="912" spans="1:1" x14ac:dyDescent="0.3">
      <c r="A912" s="21">
        <v>911</v>
      </c>
    </row>
    <row r="913" spans="1:1" x14ac:dyDescent="0.3">
      <c r="A913" s="21">
        <v>912</v>
      </c>
    </row>
    <row r="914" spans="1:1" x14ac:dyDescent="0.3">
      <c r="A914" s="21">
        <v>913</v>
      </c>
    </row>
    <row r="915" spans="1:1" x14ac:dyDescent="0.3">
      <c r="A915" s="21">
        <v>914</v>
      </c>
    </row>
    <row r="916" spans="1:1" x14ac:dyDescent="0.3">
      <c r="A916" s="21">
        <v>915</v>
      </c>
    </row>
    <row r="917" spans="1:1" x14ac:dyDescent="0.3">
      <c r="A917" s="21">
        <v>916</v>
      </c>
    </row>
    <row r="918" spans="1:1" x14ac:dyDescent="0.3">
      <c r="A918" s="21">
        <v>917</v>
      </c>
    </row>
    <row r="919" spans="1:1" x14ac:dyDescent="0.3">
      <c r="A919" s="21">
        <v>918</v>
      </c>
    </row>
    <row r="920" spans="1:1" x14ac:dyDescent="0.3">
      <c r="A920" s="21">
        <v>919</v>
      </c>
    </row>
    <row r="921" spans="1:1" x14ac:dyDescent="0.3">
      <c r="A921" s="21">
        <v>920</v>
      </c>
    </row>
    <row r="922" spans="1:1" x14ac:dyDescent="0.3">
      <c r="A922" s="21">
        <v>921</v>
      </c>
    </row>
    <row r="923" spans="1:1" x14ac:dyDescent="0.3">
      <c r="A923" s="21">
        <v>922</v>
      </c>
    </row>
    <row r="924" spans="1:1" x14ac:dyDescent="0.3">
      <c r="A924" s="21">
        <v>923</v>
      </c>
    </row>
    <row r="925" spans="1:1" x14ac:dyDescent="0.3">
      <c r="A925" s="21">
        <v>924</v>
      </c>
    </row>
    <row r="926" spans="1:1" x14ac:dyDescent="0.3">
      <c r="A926" s="21">
        <v>925</v>
      </c>
    </row>
    <row r="927" spans="1:1" x14ac:dyDescent="0.3">
      <c r="A927" s="21">
        <v>926</v>
      </c>
    </row>
    <row r="928" spans="1:1" x14ac:dyDescent="0.3">
      <c r="A928" s="21">
        <v>927</v>
      </c>
    </row>
    <row r="929" spans="1:1" x14ac:dyDescent="0.3">
      <c r="A929" s="21">
        <v>928</v>
      </c>
    </row>
    <row r="930" spans="1:1" x14ac:dyDescent="0.3">
      <c r="A930" s="21">
        <v>929</v>
      </c>
    </row>
    <row r="931" spans="1:1" x14ac:dyDescent="0.3">
      <c r="A931" s="21">
        <v>930</v>
      </c>
    </row>
    <row r="932" spans="1:1" x14ac:dyDescent="0.3">
      <c r="A932" s="21">
        <v>931</v>
      </c>
    </row>
    <row r="933" spans="1:1" x14ac:dyDescent="0.3">
      <c r="A933" s="21">
        <v>932</v>
      </c>
    </row>
    <row r="934" spans="1:1" x14ac:dyDescent="0.3">
      <c r="A934" s="21">
        <v>933</v>
      </c>
    </row>
    <row r="935" spans="1:1" x14ac:dyDescent="0.3">
      <c r="A935" s="21">
        <v>934</v>
      </c>
    </row>
    <row r="936" spans="1:1" x14ac:dyDescent="0.3">
      <c r="A936" s="21">
        <v>935</v>
      </c>
    </row>
    <row r="937" spans="1:1" x14ac:dyDescent="0.3">
      <c r="A937" s="21">
        <v>936</v>
      </c>
    </row>
    <row r="938" spans="1:1" x14ac:dyDescent="0.3">
      <c r="A938" s="21">
        <v>937</v>
      </c>
    </row>
    <row r="939" spans="1:1" x14ac:dyDescent="0.3">
      <c r="A939" s="21">
        <v>938</v>
      </c>
    </row>
    <row r="940" spans="1:1" x14ac:dyDescent="0.3">
      <c r="A940" s="21">
        <v>939</v>
      </c>
    </row>
    <row r="941" spans="1:1" x14ac:dyDescent="0.3">
      <c r="A941" s="21">
        <v>940</v>
      </c>
    </row>
    <row r="942" spans="1:1" x14ac:dyDescent="0.3">
      <c r="A942" s="21">
        <v>941</v>
      </c>
    </row>
    <row r="943" spans="1:1" x14ac:dyDescent="0.3">
      <c r="A943" s="21">
        <v>942</v>
      </c>
    </row>
    <row r="944" spans="1:1" x14ac:dyDescent="0.3">
      <c r="A944" s="21">
        <v>943</v>
      </c>
    </row>
    <row r="945" spans="1:1" x14ac:dyDescent="0.3">
      <c r="A945" s="21">
        <v>944</v>
      </c>
    </row>
    <row r="946" spans="1:1" x14ac:dyDescent="0.3">
      <c r="A946" s="21">
        <v>945</v>
      </c>
    </row>
    <row r="947" spans="1:1" x14ac:dyDescent="0.3">
      <c r="A947" s="21">
        <v>946</v>
      </c>
    </row>
    <row r="948" spans="1:1" x14ac:dyDescent="0.3">
      <c r="A948" s="21">
        <v>947</v>
      </c>
    </row>
    <row r="949" spans="1:1" x14ac:dyDescent="0.3">
      <c r="A949" s="21">
        <v>948</v>
      </c>
    </row>
    <row r="950" spans="1:1" x14ac:dyDescent="0.3">
      <c r="A950" s="21">
        <v>949</v>
      </c>
    </row>
    <row r="951" spans="1:1" x14ac:dyDescent="0.3">
      <c r="A951" s="21">
        <v>950</v>
      </c>
    </row>
    <row r="952" spans="1:1" x14ac:dyDescent="0.3">
      <c r="A952" s="21">
        <v>951</v>
      </c>
    </row>
    <row r="953" spans="1:1" x14ac:dyDescent="0.3">
      <c r="A953" s="21">
        <v>952</v>
      </c>
    </row>
    <row r="954" spans="1:1" x14ac:dyDescent="0.3">
      <c r="A954" s="21">
        <v>953</v>
      </c>
    </row>
    <row r="955" spans="1:1" x14ac:dyDescent="0.3">
      <c r="A955" s="21">
        <v>954</v>
      </c>
    </row>
    <row r="956" spans="1:1" x14ac:dyDescent="0.3">
      <c r="A956" s="21">
        <v>955</v>
      </c>
    </row>
    <row r="957" spans="1:1" x14ac:dyDescent="0.3">
      <c r="A957" s="21">
        <v>956</v>
      </c>
    </row>
    <row r="958" spans="1:1" x14ac:dyDescent="0.3">
      <c r="A958" s="21">
        <v>957</v>
      </c>
    </row>
    <row r="959" spans="1:1" x14ac:dyDescent="0.3">
      <c r="A959" s="21">
        <v>958</v>
      </c>
    </row>
    <row r="960" spans="1:1" x14ac:dyDescent="0.3">
      <c r="A960" s="21">
        <v>959</v>
      </c>
    </row>
    <row r="961" spans="1:1" x14ac:dyDescent="0.3">
      <c r="A961" s="21">
        <v>960</v>
      </c>
    </row>
    <row r="962" spans="1:1" x14ac:dyDescent="0.3">
      <c r="A962" s="21">
        <v>961</v>
      </c>
    </row>
    <row r="963" spans="1:1" x14ac:dyDescent="0.3">
      <c r="A963" s="21">
        <v>962</v>
      </c>
    </row>
    <row r="964" spans="1:1" x14ac:dyDescent="0.3">
      <c r="A964" s="21">
        <v>963</v>
      </c>
    </row>
    <row r="965" spans="1:1" x14ac:dyDescent="0.3">
      <c r="A965" s="21">
        <v>964</v>
      </c>
    </row>
    <row r="966" spans="1:1" x14ac:dyDescent="0.3">
      <c r="A966" s="21">
        <v>965</v>
      </c>
    </row>
    <row r="967" spans="1:1" x14ac:dyDescent="0.3">
      <c r="A967" s="21">
        <v>966</v>
      </c>
    </row>
    <row r="968" spans="1:1" x14ac:dyDescent="0.3">
      <c r="A968" s="21">
        <v>967</v>
      </c>
    </row>
    <row r="969" spans="1:1" x14ac:dyDescent="0.3">
      <c r="A969" s="21">
        <v>968</v>
      </c>
    </row>
    <row r="970" spans="1:1" x14ac:dyDescent="0.3">
      <c r="A970" s="21">
        <v>969</v>
      </c>
    </row>
    <row r="971" spans="1:1" x14ac:dyDescent="0.3">
      <c r="A971" s="21">
        <v>970</v>
      </c>
    </row>
    <row r="972" spans="1:1" x14ac:dyDescent="0.3">
      <c r="A972" s="21">
        <v>971</v>
      </c>
    </row>
    <row r="973" spans="1:1" x14ac:dyDescent="0.3">
      <c r="A973" s="21">
        <v>972</v>
      </c>
    </row>
    <row r="974" spans="1:1" x14ac:dyDescent="0.3">
      <c r="A974" s="21">
        <v>973</v>
      </c>
    </row>
    <row r="975" spans="1:1" x14ac:dyDescent="0.3">
      <c r="A975" s="21">
        <v>974</v>
      </c>
    </row>
    <row r="976" spans="1:1" x14ac:dyDescent="0.3">
      <c r="A976" s="21">
        <v>975</v>
      </c>
    </row>
    <row r="977" spans="1:1" x14ac:dyDescent="0.3">
      <c r="A977" s="21">
        <v>976</v>
      </c>
    </row>
    <row r="978" spans="1:1" x14ac:dyDescent="0.3">
      <c r="A978" s="21">
        <v>977</v>
      </c>
    </row>
    <row r="979" spans="1:1" x14ac:dyDescent="0.3">
      <c r="A979" s="21">
        <v>978</v>
      </c>
    </row>
    <row r="980" spans="1:1" x14ac:dyDescent="0.3">
      <c r="A980" s="21">
        <v>979</v>
      </c>
    </row>
    <row r="981" spans="1:1" x14ac:dyDescent="0.3">
      <c r="A981" s="21">
        <v>980</v>
      </c>
    </row>
    <row r="982" spans="1:1" x14ac:dyDescent="0.3">
      <c r="A982" s="21">
        <v>981</v>
      </c>
    </row>
    <row r="983" spans="1:1" x14ac:dyDescent="0.3">
      <c r="A983" s="21">
        <v>982</v>
      </c>
    </row>
    <row r="984" spans="1:1" x14ac:dyDescent="0.3">
      <c r="A984" s="21">
        <v>983</v>
      </c>
    </row>
    <row r="985" spans="1:1" x14ac:dyDescent="0.3">
      <c r="A985" s="21">
        <v>984</v>
      </c>
    </row>
    <row r="986" spans="1:1" x14ac:dyDescent="0.3">
      <c r="A986" s="21">
        <v>985</v>
      </c>
    </row>
    <row r="987" spans="1:1" x14ac:dyDescent="0.3">
      <c r="A987" s="21">
        <v>986</v>
      </c>
    </row>
    <row r="988" spans="1:1" x14ac:dyDescent="0.3">
      <c r="A988" s="21">
        <v>987</v>
      </c>
    </row>
    <row r="989" spans="1:1" x14ac:dyDescent="0.3">
      <c r="A989" s="21">
        <v>988</v>
      </c>
    </row>
    <row r="990" spans="1:1" x14ac:dyDescent="0.3">
      <c r="A990" s="21">
        <v>989</v>
      </c>
    </row>
    <row r="991" spans="1:1" x14ac:dyDescent="0.3">
      <c r="A991" s="21">
        <v>990</v>
      </c>
    </row>
    <row r="992" spans="1:1" x14ac:dyDescent="0.3">
      <c r="A992" s="21">
        <v>991</v>
      </c>
    </row>
    <row r="993" spans="1:1" x14ac:dyDescent="0.3">
      <c r="A993" s="21">
        <v>992</v>
      </c>
    </row>
    <row r="994" spans="1:1" x14ac:dyDescent="0.3">
      <c r="A994" s="21">
        <v>993</v>
      </c>
    </row>
    <row r="995" spans="1:1" x14ac:dyDescent="0.3">
      <c r="A995" s="21">
        <v>994</v>
      </c>
    </row>
    <row r="996" spans="1:1" x14ac:dyDescent="0.3">
      <c r="A996" s="21">
        <v>995</v>
      </c>
    </row>
    <row r="997" spans="1:1" x14ac:dyDescent="0.3">
      <c r="A997" s="21">
        <v>996</v>
      </c>
    </row>
    <row r="998" spans="1:1" x14ac:dyDescent="0.3">
      <c r="A998" s="21">
        <v>997</v>
      </c>
    </row>
    <row r="999" spans="1:1" x14ac:dyDescent="0.3">
      <c r="A999" s="21">
        <v>998</v>
      </c>
    </row>
    <row r="1000" spans="1:1" x14ac:dyDescent="0.3">
      <c r="A1000" s="21">
        <v>999</v>
      </c>
    </row>
    <row r="1001" spans="1:1" x14ac:dyDescent="0.3">
      <c r="A1001" s="21">
        <v>1000</v>
      </c>
    </row>
    <row r="1002" spans="1:1" x14ac:dyDescent="0.3">
      <c r="A1002" s="21">
        <v>1001</v>
      </c>
    </row>
    <row r="1003" spans="1:1" x14ac:dyDescent="0.3">
      <c r="A1003" s="21">
        <v>1002</v>
      </c>
    </row>
    <row r="1004" spans="1:1" x14ac:dyDescent="0.3">
      <c r="A1004" s="21">
        <v>1003</v>
      </c>
    </row>
    <row r="1005" spans="1:1" x14ac:dyDescent="0.3">
      <c r="A1005" s="21">
        <v>1004</v>
      </c>
    </row>
    <row r="1006" spans="1:1" x14ac:dyDescent="0.3">
      <c r="A1006" s="21">
        <v>1005</v>
      </c>
    </row>
    <row r="1007" spans="1:1" x14ac:dyDescent="0.3">
      <c r="A1007" s="21">
        <v>1006</v>
      </c>
    </row>
    <row r="1008" spans="1:1" x14ac:dyDescent="0.3">
      <c r="A1008" s="21">
        <v>1007</v>
      </c>
    </row>
    <row r="1009" spans="1:1" x14ac:dyDescent="0.3">
      <c r="A1009" s="21">
        <v>1008</v>
      </c>
    </row>
    <row r="1010" spans="1:1" x14ac:dyDescent="0.3">
      <c r="A1010" s="21">
        <v>1009</v>
      </c>
    </row>
    <row r="1011" spans="1:1" x14ac:dyDescent="0.3">
      <c r="A1011" s="21">
        <v>1010</v>
      </c>
    </row>
    <row r="1012" spans="1:1" x14ac:dyDescent="0.3">
      <c r="A1012" s="21">
        <v>1011</v>
      </c>
    </row>
    <row r="1013" spans="1:1" x14ac:dyDescent="0.3">
      <c r="A1013" s="21">
        <v>1012</v>
      </c>
    </row>
    <row r="1014" spans="1:1" x14ac:dyDescent="0.3">
      <c r="A1014" s="21">
        <v>1013</v>
      </c>
    </row>
    <row r="1015" spans="1:1" x14ac:dyDescent="0.3">
      <c r="A1015" s="21">
        <v>1014</v>
      </c>
    </row>
    <row r="1016" spans="1:1" x14ac:dyDescent="0.3">
      <c r="A1016" s="21">
        <v>1015</v>
      </c>
    </row>
    <row r="1017" spans="1:1" x14ac:dyDescent="0.3">
      <c r="A1017" s="21">
        <v>1016</v>
      </c>
    </row>
    <row r="1018" spans="1:1" x14ac:dyDescent="0.3">
      <c r="A1018" s="21">
        <v>1017</v>
      </c>
    </row>
    <row r="1019" spans="1:1" x14ac:dyDescent="0.3">
      <c r="A1019" s="21">
        <v>1018</v>
      </c>
    </row>
    <row r="1020" spans="1:1" x14ac:dyDescent="0.3">
      <c r="A1020" s="21">
        <v>1019</v>
      </c>
    </row>
    <row r="1021" spans="1:1" x14ac:dyDescent="0.3">
      <c r="A1021" s="21">
        <v>1020</v>
      </c>
    </row>
    <row r="1022" spans="1:1" x14ac:dyDescent="0.3">
      <c r="A1022" s="21">
        <v>1021</v>
      </c>
    </row>
    <row r="1023" spans="1:1" x14ac:dyDescent="0.3">
      <c r="A1023" s="21">
        <v>1022</v>
      </c>
    </row>
    <row r="1024" spans="1:1" x14ac:dyDescent="0.3">
      <c r="A1024" s="21">
        <v>1023</v>
      </c>
    </row>
    <row r="1025" spans="1:1" x14ac:dyDescent="0.3">
      <c r="A1025" s="21">
        <v>1024</v>
      </c>
    </row>
    <row r="1026" spans="1:1" x14ac:dyDescent="0.3">
      <c r="A1026" s="21">
        <v>1025</v>
      </c>
    </row>
    <row r="1027" spans="1:1" x14ac:dyDescent="0.3">
      <c r="A1027" s="21">
        <v>1026</v>
      </c>
    </row>
    <row r="1028" spans="1:1" x14ac:dyDescent="0.3">
      <c r="A1028" s="21">
        <v>1027</v>
      </c>
    </row>
    <row r="1029" spans="1:1" x14ac:dyDescent="0.3">
      <c r="A1029" s="21">
        <v>1028</v>
      </c>
    </row>
    <row r="1030" spans="1:1" x14ac:dyDescent="0.3">
      <c r="A1030" s="21">
        <v>1029</v>
      </c>
    </row>
    <row r="1031" spans="1:1" x14ac:dyDescent="0.3">
      <c r="A1031" s="21">
        <v>1030</v>
      </c>
    </row>
    <row r="1032" spans="1:1" x14ac:dyDescent="0.3">
      <c r="A1032" s="21">
        <v>1031</v>
      </c>
    </row>
    <row r="1033" spans="1:1" x14ac:dyDescent="0.3">
      <c r="A1033" s="21">
        <v>1032</v>
      </c>
    </row>
    <row r="1034" spans="1:1" x14ac:dyDescent="0.3">
      <c r="A1034" s="21">
        <v>1033</v>
      </c>
    </row>
    <row r="1035" spans="1:1" x14ac:dyDescent="0.3">
      <c r="A1035" s="21">
        <v>1034</v>
      </c>
    </row>
    <row r="1036" spans="1:1" x14ac:dyDescent="0.3">
      <c r="A1036" s="21">
        <v>1035</v>
      </c>
    </row>
    <row r="1037" spans="1:1" x14ac:dyDescent="0.3">
      <c r="A1037" s="21">
        <v>1036</v>
      </c>
    </row>
    <row r="1038" spans="1:1" x14ac:dyDescent="0.3">
      <c r="A1038" s="21">
        <v>1037</v>
      </c>
    </row>
    <row r="1039" spans="1:1" x14ac:dyDescent="0.3">
      <c r="A1039" s="21">
        <v>1038</v>
      </c>
    </row>
    <row r="1040" spans="1:1" x14ac:dyDescent="0.3">
      <c r="A1040" s="21">
        <v>1039</v>
      </c>
    </row>
    <row r="1041" spans="1:1" x14ac:dyDescent="0.3">
      <c r="A1041" s="21">
        <v>1040</v>
      </c>
    </row>
    <row r="1042" spans="1:1" x14ac:dyDescent="0.3">
      <c r="A1042" s="21">
        <v>1041</v>
      </c>
    </row>
    <row r="1043" spans="1:1" x14ac:dyDescent="0.3">
      <c r="A1043" s="21">
        <v>1042</v>
      </c>
    </row>
    <row r="1044" spans="1:1" x14ac:dyDescent="0.3">
      <c r="A1044" s="21">
        <v>1043</v>
      </c>
    </row>
    <row r="1045" spans="1:1" x14ac:dyDescent="0.3">
      <c r="A1045" s="21">
        <v>1044</v>
      </c>
    </row>
    <row r="1046" spans="1:1" x14ac:dyDescent="0.3">
      <c r="A1046" s="21">
        <v>1045</v>
      </c>
    </row>
    <row r="1047" spans="1:1" x14ac:dyDescent="0.3">
      <c r="A1047" s="21">
        <v>1046</v>
      </c>
    </row>
    <row r="1048" spans="1:1" x14ac:dyDescent="0.3">
      <c r="A1048" s="21">
        <v>1047</v>
      </c>
    </row>
    <row r="1049" spans="1:1" x14ac:dyDescent="0.3">
      <c r="A1049" s="21">
        <v>1048</v>
      </c>
    </row>
    <row r="1050" spans="1:1" x14ac:dyDescent="0.3">
      <c r="A1050" s="21">
        <v>1049</v>
      </c>
    </row>
    <row r="1051" spans="1:1" x14ac:dyDescent="0.3">
      <c r="A1051" s="21">
        <v>1050</v>
      </c>
    </row>
    <row r="1052" spans="1:1" x14ac:dyDescent="0.3">
      <c r="A1052" s="21">
        <v>1051</v>
      </c>
    </row>
    <row r="1053" spans="1:1" x14ac:dyDescent="0.3">
      <c r="A1053" s="21">
        <v>1052</v>
      </c>
    </row>
    <row r="1054" spans="1:1" x14ac:dyDescent="0.3">
      <c r="A1054" s="21">
        <v>1053</v>
      </c>
    </row>
    <row r="1055" spans="1:1" x14ac:dyDescent="0.3">
      <c r="A1055" s="21">
        <v>1054</v>
      </c>
    </row>
    <row r="1056" spans="1:1" x14ac:dyDescent="0.3">
      <c r="A1056" s="21">
        <v>1055</v>
      </c>
    </row>
    <row r="1057" spans="1:1" x14ac:dyDescent="0.3">
      <c r="A1057" s="21">
        <v>1056</v>
      </c>
    </row>
    <row r="1058" spans="1:1" x14ac:dyDescent="0.3">
      <c r="A1058" s="21">
        <v>1057</v>
      </c>
    </row>
    <row r="1059" spans="1:1" x14ac:dyDescent="0.3">
      <c r="A1059" s="21">
        <v>1058</v>
      </c>
    </row>
    <row r="1060" spans="1:1" x14ac:dyDescent="0.3">
      <c r="A1060" s="21">
        <v>1059</v>
      </c>
    </row>
    <row r="1061" spans="1:1" x14ac:dyDescent="0.3">
      <c r="A1061" s="21">
        <v>1060</v>
      </c>
    </row>
    <row r="1062" spans="1:1" x14ac:dyDescent="0.3">
      <c r="A1062" s="21">
        <v>1061</v>
      </c>
    </row>
    <row r="1063" spans="1:1" x14ac:dyDescent="0.3">
      <c r="A1063" s="21">
        <v>1062</v>
      </c>
    </row>
    <row r="1064" spans="1:1" x14ac:dyDescent="0.3">
      <c r="A1064" s="21">
        <v>1063</v>
      </c>
    </row>
    <row r="1065" spans="1:1" x14ac:dyDescent="0.3">
      <c r="A1065" s="21">
        <v>1064</v>
      </c>
    </row>
    <row r="1066" spans="1:1" x14ac:dyDescent="0.3">
      <c r="A1066" s="21">
        <v>1065</v>
      </c>
    </row>
    <row r="1067" spans="1:1" x14ac:dyDescent="0.3">
      <c r="A1067" s="21">
        <v>1066</v>
      </c>
    </row>
    <row r="1068" spans="1:1" x14ac:dyDescent="0.3">
      <c r="A1068" s="21">
        <v>1067</v>
      </c>
    </row>
    <row r="1069" spans="1:1" x14ac:dyDescent="0.3">
      <c r="A1069" s="21">
        <v>1068</v>
      </c>
    </row>
    <row r="1070" spans="1:1" x14ac:dyDescent="0.3">
      <c r="A1070" s="21">
        <v>1069</v>
      </c>
    </row>
    <row r="1071" spans="1:1" x14ac:dyDescent="0.3">
      <c r="A1071" s="21">
        <v>1070</v>
      </c>
    </row>
    <row r="1072" spans="1:1" x14ac:dyDescent="0.3">
      <c r="A1072" s="21">
        <v>1071</v>
      </c>
    </row>
    <row r="1073" spans="1:1" x14ac:dyDescent="0.3">
      <c r="A1073" s="21">
        <v>1072</v>
      </c>
    </row>
    <row r="1074" spans="1:1" x14ac:dyDescent="0.3">
      <c r="A1074" s="21">
        <v>1073</v>
      </c>
    </row>
    <row r="1075" spans="1:1" x14ac:dyDescent="0.3">
      <c r="A1075" s="21">
        <v>1074</v>
      </c>
    </row>
    <row r="1076" spans="1:1" x14ac:dyDescent="0.3">
      <c r="A1076" s="21">
        <v>1075</v>
      </c>
    </row>
    <row r="1077" spans="1:1" x14ac:dyDescent="0.3">
      <c r="A1077" s="21">
        <v>1076</v>
      </c>
    </row>
    <row r="1078" spans="1:1" x14ac:dyDescent="0.3">
      <c r="A1078" s="21">
        <v>1077</v>
      </c>
    </row>
    <row r="1079" spans="1:1" x14ac:dyDescent="0.3">
      <c r="A1079" s="21">
        <v>1078</v>
      </c>
    </row>
    <row r="1080" spans="1:1" x14ac:dyDescent="0.3">
      <c r="A1080" s="21">
        <v>1079</v>
      </c>
    </row>
    <row r="1081" spans="1:1" x14ac:dyDescent="0.3">
      <c r="A1081" s="21">
        <v>1080</v>
      </c>
    </row>
    <row r="1082" spans="1:1" x14ac:dyDescent="0.3">
      <c r="A1082" s="21">
        <v>1081</v>
      </c>
    </row>
    <row r="1083" spans="1:1" x14ac:dyDescent="0.3">
      <c r="A1083" s="21">
        <v>1082</v>
      </c>
    </row>
    <row r="1084" spans="1:1" x14ac:dyDescent="0.3">
      <c r="A1084" s="21">
        <v>1083</v>
      </c>
    </row>
    <row r="1085" spans="1:1" x14ac:dyDescent="0.3">
      <c r="A1085" s="21">
        <v>1084</v>
      </c>
    </row>
    <row r="1086" spans="1:1" x14ac:dyDescent="0.3">
      <c r="A1086" s="21">
        <v>1085</v>
      </c>
    </row>
    <row r="1087" spans="1:1" x14ac:dyDescent="0.3">
      <c r="A1087" s="21">
        <v>1086</v>
      </c>
    </row>
    <row r="1088" spans="1:1" x14ac:dyDescent="0.3">
      <c r="A1088" s="21">
        <v>1087</v>
      </c>
    </row>
    <row r="1089" spans="1:1" x14ac:dyDescent="0.3">
      <c r="A1089" s="21">
        <v>1088</v>
      </c>
    </row>
    <row r="1090" spans="1:1" x14ac:dyDescent="0.3">
      <c r="A1090" s="21">
        <v>1089</v>
      </c>
    </row>
    <row r="1091" spans="1:1" x14ac:dyDescent="0.3">
      <c r="A1091" s="21">
        <v>1090</v>
      </c>
    </row>
    <row r="1092" spans="1:1" x14ac:dyDescent="0.3">
      <c r="A1092" s="21">
        <v>1091</v>
      </c>
    </row>
    <row r="1093" spans="1:1" x14ac:dyDescent="0.3">
      <c r="A1093" s="21">
        <v>1092</v>
      </c>
    </row>
    <row r="1094" spans="1:1" x14ac:dyDescent="0.3">
      <c r="A1094" s="21">
        <v>1093</v>
      </c>
    </row>
    <row r="1095" spans="1:1" x14ac:dyDescent="0.3">
      <c r="A1095" s="21">
        <v>1094</v>
      </c>
    </row>
    <row r="1096" spans="1:1" x14ac:dyDescent="0.3">
      <c r="A1096" s="21">
        <v>1095</v>
      </c>
    </row>
    <row r="1097" spans="1:1" x14ac:dyDescent="0.3">
      <c r="A1097" s="21">
        <v>1096</v>
      </c>
    </row>
    <row r="1098" spans="1:1" x14ac:dyDescent="0.3">
      <c r="A1098" s="21">
        <v>1097</v>
      </c>
    </row>
    <row r="1099" spans="1:1" x14ac:dyDescent="0.3">
      <c r="A1099" s="21">
        <v>1098</v>
      </c>
    </row>
    <row r="1100" spans="1:1" x14ac:dyDescent="0.3">
      <c r="A1100" s="21">
        <v>1099</v>
      </c>
    </row>
    <row r="1101" spans="1:1" x14ac:dyDescent="0.3">
      <c r="A1101" s="21">
        <v>1100</v>
      </c>
    </row>
    <row r="1102" spans="1:1" x14ac:dyDescent="0.3">
      <c r="A1102" s="21">
        <v>1101</v>
      </c>
    </row>
    <row r="1103" spans="1:1" x14ac:dyDescent="0.3">
      <c r="A1103" s="21">
        <v>1102</v>
      </c>
    </row>
    <row r="1104" spans="1:1" x14ac:dyDescent="0.3">
      <c r="A1104" s="21">
        <v>1103</v>
      </c>
    </row>
    <row r="1105" spans="1:1" x14ac:dyDescent="0.3">
      <c r="A1105" s="21">
        <v>1104</v>
      </c>
    </row>
    <row r="1106" spans="1:1" x14ac:dyDescent="0.3">
      <c r="A1106" s="21">
        <v>1105</v>
      </c>
    </row>
    <row r="1107" spans="1:1" x14ac:dyDescent="0.3">
      <c r="A1107" s="21">
        <v>1106</v>
      </c>
    </row>
    <row r="1108" spans="1:1" x14ac:dyDescent="0.3">
      <c r="A1108" s="21">
        <v>1107</v>
      </c>
    </row>
    <row r="1109" spans="1:1" x14ac:dyDescent="0.3">
      <c r="A1109" s="21">
        <v>1108</v>
      </c>
    </row>
    <row r="1110" spans="1:1" x14ac:dyDescent="0.3">
      <c r="A1110" s="21">
        <v>1109</v>
      </c>
    </row>
    <row r="1111" spans="1:1" x14ac:dyDescent="0.3">
      <c r="A1111" s="21">
        <v>1110</v>
      </c>
    </row>
    <row r="1112" spans="1:1" x14ac:dyDescent="0.3">
      <c r="A1112" s="21">
        <v>1111</v>
      </c>
    </row>
    <row r="1113" spans="1:1" x14ac:dyDescent="0.3">
      <c r="A1113" s="21">
        <v>1112</v>
      </c>
    </row>
    <row r="1114" spans="1:1" x14ac:dyDescent="0.3">
      <c r="A1114" s="21">
        <v>1113</v>
      </c>
    </row>
    <row r="1115" spans="1:1" x14ac:dyDescent="0.3">
      <c r="A1115" s="21">
        <v>1114</v>
      </c>
    </row>
    <row r="1116" spans="1:1" x14ac:dyDescent="0.3">
      <c r="A1116" s="21">
        <v>1115</v>
      </c>
    </row>
    <row r="1117" spans="1:1" x14ac:dyDescent="0.3">
      <c r="A1117" s="21">
        <v>1116</v>
      </c>
    </row>
    <row r="1118" spans="1:1" x14ac:dyDescent="0.3">
      <c r="A1118" s="21">
        <v>1117</v>
      </c>
    </row>
    <row r="1119" spans="1:1" x14ac:dyDescent="0.3">
      <c r="A1119" s="21">
        <v>1118</v>
      </c>
    </row>
    <row r="1120" spans="1:1" x14ac:dyDescent="0.3">
      <c r="A1120" s="21">
        <v>1119</v>
      </c>
    </row>
    <row r="1121" spans="1:1" x14ac:dyDescent="0.3">
      <c r="A1121" s="21">
        <v>1120</v>
      </c>
    </row>
    <row r="1122" spans="1:1" x14ac:dyDescent="0.3">
      <c r="A1122" s="21">
        <v>1121</v>
      </c>
    </row>
    <row r="1123" spans="1:1" x14ac:dyDescent="0.3">
      <c r="A1123" s="21">
        <v>1122</v>
      </c>
    </row>
    <row r="1124" spans="1:1" x14ac:dyDescent="0.3">
      <c r="A1124" s="21">
        <v>1123</v>
      </c>
    </row>
    <row r="1125" spans="1:1" x14ac:dyDescent="0.3">
      <c r="A1125" s="21">
        <v>1124</v>
      </c>
    </row>
    <row r="1126" spans="1:1" x14ac:dyDescent="0.3">
      <c r="A1126" s="21">
        <v>1125</v>
      </c>
    </row>
    <row r="1127" spans="1:1" x14ac:dyDescent="0.3">
      <c r="A1127" s="21">
        <v>1126</v>
      </c>
    </row>
    <row r="1128" spans="1:1" x14ac:dyDescent="0.3">
      <c r="A1128" s="21">
        <v>1127</v>
      </c>
    </row>
    <row r="1129" spans="1:1" x14ac:dyDescent="0.3">
      <c r="A1129" s="21">
        <v>1128</v>
      </c>
    </row>
    <row r="1130" spans="1:1" x14ac:dyDescent="0.3">
      <c r="A1130" s="21">
        <v>1129</v>
      </c>
    </row>
    <row r="1131" spans="1:1" x14ac:dyDescent="0.3">
      <c r="A1131" s="21">
        <v>1130</v>
      </c>
    </row>
    <row r="1132" spans="1:1" x14ac:dyDescent="0.3">
      <c r="A1132" s="21">
        <v>1131</v>
      </c>
    </row>
    <row r="1133" spans="1:1" x14ac:dyDescent="0.3">
      <c r="A1133" s="21">
        <v>1132</v>
      </c>
    </row>
    <row r="1134" spans="1:1" x14ac:dyDescent="0.3">
      <c r="A1134" s="21">
        <v>1133</v>
      </c>
    </row>
    <row r="1135" spans="1:1" x14ac:dyDescent="0.3">
      <c r="A1135" s="21">
        <v>1134</v>
      </c>
    </row>
    <row r="1136" spans="1:1" x14ac:dyDescent="0.3">
      <c r="A1136" s="21">
        <v>1135</v>
      </c>
    </row>
    <row r="1137" spans="1:1" x14ac:dyDescent="0.3">
      <c r="A1137" s="21">
        <v>1136</v>
      </c>
    </row>
    <row r="1138" spans="1:1" x14ac:dyDescent="0.3">
      <c r="A1138" s="21">
        <v>1137</v>
      </c>
    </row>
    <row r="1139" spans="1:1" x14ac:dyDescent="0.3">
      <c r="A1139" s="21">
        <v>1138</v>
      </c>
    </row>
    <row r="1140" spans="1:1" x14ac:dyDescent="0.3">
      <c r="A1140" s="21">
        <v>1139</v>
      </c>
    </row>
    <row r="1141" spans="1:1" x14ac:dyDescent="0.3">
      <c r="A1141" s="21">
        <v>1140</v>
      </c>
    </row>
    <row r="1142" spans="1:1" x14ac:dyDescent="0.3">
      <c r="A1142" s="21">
        <v>1141</v>
      </c>
    </row>
    <row r="1143" spans="1:1" x14ac:dyDescent="0.3">
      <c r="A1143" s="21">
        <v>1142</v>
      </c>
    </row>
    <row r="1144" spans="1:1" x14ac:dyDescent="0.3">
      <c r="A1144" s="21">
        <v>1143</v>
      </c>
    </row>
    <row r="1145" spans="1:1" x14ac:dyDescent="0.3">
      <c r="A1145" s="21">
        <v>1144</v>
      </c>
    </row>
    <row r="1146" spans="1:1" x14ac:dyDescent="0.3">
      <c r="A1146" s="21">
        <v>1145</v>
      </c>
    </row>
    <row r="1147" spans="1:1" x14ac:dyDescent="0.3">
      <c r="A1147" s="21">
        <v>1146</v>
      </c>
    </row>
    <row r="1148" spans="1:1" x14ac:dyDescent="0.3">
      <c r="A1148" s="21">
        <v>1147</v>
      </c>
    </row>
    <row r="1149" spans="1:1" x14ac:dyDescent="0.3">
      <c r="A1149" s="21">
        <v>1148</v>
      </c>
    </row>
    <row r="1150" spans="1:1" x14ac:dyDescent="0.3">
      <c r="A1150" s="21">
        <v>1149</v>
      </c>
    </row>
    <row r="1151" spans="1:1" x14ac:dyDescent="0.3">
      <c r="A1151" s="21">
        <v>1150</v>
      </c>
    </row>
    <row r="1152" spans="1:1" x14ac:dyDescent="0.3">
      <c r="A1152" s="21">
        <v>1151</v>
      </c>
    </row>
    <row r="1153" spans="1:1" x14ac:dyDescent="0.3">
      <c r="A1153" s="21">
        <v>1152</v>
      </c>
    </row>
    <row r="1154" spans="1:1" x14ac:dyDescent="0.3">
      <c r="A1154" s="21">
        <v>1153</v>
      </c>
    </row>
    <row r="1155" spans="1:1" x14ac:dyDescent="0.3">
      <c r="A1155" s="21">
        <v>1154</v>
      </c>
    </row>
    <row r="1156" spans="1:1" x14ac:dyDescent="0.3">
      <c r="A1156" s="21">
        <v>1155</v>
      </c>
    </row>
    <row r="1157" spans="1:1" x14ac:dyDescent="0.3">
      <c r="A1157" s="21">
        <v>1156</v>
      </c>
    </row>
    <row r="1158" spans="1:1" x14ac:dyDescent="0.3">
      <c r="A1158" s="21">
        <v>1157</v>
      </c>
    </row>
    <row r="1159" spans="1:1" x14ac:dyDescent="0.3">
      <c r="A1159" s="21">
        <v>1158</v>
      </c>
    </row>
    <row r="1160" spans="1:1" x14ac:dyDescent="0.3">
      <c r="A1160" s="21">
        <v>1159</v>
      </c>
    </row>
    <row r="1161" spans="1:1" x14ac:dyDescent="0.3">
      <c r="A1161" s="21">
        <v>1160</v>
      </c>
    </row>
    <row r="1162" spans="1:1" x14ac:dyDescent="0.3">
      <c r="A1162" s="21">
        <v>1161</v>
      </c>
    </row>
    <row r="1163" spans="1:1" x14ac:dyDescent="0.3">
      <c r="A1163" s="21">
        <v>1162</v>
      </c>
    </row>
    <row r="1164" spans="1:1" x14ac:dyDescent="0.3">
      <c r="A1164" s="21">
        <v>1163</v>
      </c>
    </row>
    <row r="1165" spans="1:1" x14ac:dyDescent="0.3">
      <c r="A1165" s="21">
        <v>1164</v>
      </c>
    </row>
    <row r="1166" spans="1:1" x14ac:dyDescent="0.3">
      <c r="A1166" s="21">
        <v>1165</v>
      </c>
    </row>
    <row r="1167" spans="1:1" x14ac:dyDescent="0.3">
      <c r="A1167" s="21">
        <v>1166</v>
      </c>
    </row>
    <row r="1168" spans="1:1" x14ac:dyDescent="0.3">
      <c r="A1168" s="21">
        <v>1167</v>
      </c>
    </row>
    <row r="1169" spans="1:1" x14ac:dyDescent="0.3">
      <c r="A1169" s="21">
        <v>1168</v>
      </c>
    </row>
    <row r="1170" spans="1:1" x14ac:dyDescent="0.3">
      <c r="A1170" s="21">
        <v>1169</v>
      </c>
    </row>
    <row r="1171" spans="1:1" x14ac:dyDescent="0.3">
      <c r="A1171" s="21">
        <v>1170</v>
      </c>
    </row>
    <row r="1172" spans="1:1" x14ac:dyDescent="0.3">
      <c r="A1172" s="21">
        <v>1171</v>
      </c>
    </row>
    <row r="1173" spans="1:1" x14ac:dyDescent="0.3">
      <c r="A1173" s="21">
        <v>1172</v>
      </c>
    </row>
    <row r="1174" spans="1:1" x14ac:dyDescent="0.3">
      <c r="A1174" s="21">
        <v>1173</v>
      </c>
    </row>
    <row r="1175" spans="1:1" x14ac:dyDescent="0.3">
      <c r="A1175" s="21">
        <v>1174</v>
      </c>
    </row>
    <row r="1176" spans="1:1" x14ac:dyDescent="0.3">
      <c r="A1176" s="21">
        <v>1175</v>
      </c>
    </row>
    <row r="1177" spans="1:1" x14ac:dyDescent="0.3">
      <c r="A1177" s="21">
        <v>1176</v>
      </c>
    </row>
    <row r="1178" spans="1:1" x14ac:dyDescent="0.3">
      <c r="A1178" s="21">
        <v>1177</v>
      </c>
    </row>
    <row r="1179" spans="1:1" x14ac:dyDescent="0.3">
      <c r="A1179" s="21">
        <v>1178</v>
      </c>
    </row>
    <row r="1180" spans="1:1" x14ac:dyDescent="0.3">
      <c r="A1180" s="21">
        <v>1179</v>
      </c>
    </row>
    <row r="1181" spans="1:1" x14ac:dyDescent="0.3">
      <c r="A1181" s="21">
        <v>1180</v>
      </c>
    </row>
    <row r="1182" spans="1:1" x14ac:dyDescent="0.3">
      <c r="A1182" s="21">
        <v>1181</v>
      </c>
    </row>
    <row r="1183" spans="1:1" x14ac:dyDescent="0.3">
      <c r="A1183" s="21">
        <v>1182</v>
      </c>
    </row>
    <row r="1184" spans="1:1" x14ac:dyDescent="0.3">
      <c r="A1184" s="21">
        <v>1183</v>
      </c>
    </row>
    <row r="1185" spans="1:1" x14ac:dyDescent="0.3">
      <c r="A1185" s="21">
        <v>1184</v>
      </c>
    </row>
    <row r="1186" spans="1:1" x14ac:dyDescent="0.3">
      <c r="A1186" s="21">
        <v>1185</v>
      </c>
    </row>
    <row r="1187" spans="1:1" x14ac:dyDescent="0.3">
      <c r="A1187" s="21">
        <v>1186</v>
      </c>
    </row>
    <row r="1188" spans="1:1" x14ac:dyDescent="0.3">
      <c r="A1188" s="21">
        <v>1187</v>
      </c>
    </row>
    <row r="1189" spans="1:1" x14ac:dyDescent="0.3">
      <c r="A1189" s="21">
        <v>1188</v>
      </c>
    </row>
    <row r="1190" spans="1:1" x14ac:dyDescent="0.3">
      <c r="A1190" s="21">
        <v>1189</v>
      </c>
    </row>
    <row r="1191" spans="1:1" x14ac:dyDescent="0.3">
      <c r="A1191" s="21">
        <v>1190</v>
      </c>
    </row>
    <row r="1192" spans="1:1" x14ac:dyDescent="0.3">
      <c r="A1192" s="21">
        <v>1191</v>
      </c>
    </row>
    <row r="1193" spans="1:1" x14ac:dyDescent="0.3">
      <c r="A1193" s="21">
        <v>1192</v>
      </c>
    </row>
    <row r="1194" spans="1:1" x14ac:dyDescent="0.3">
      <c r="A1194" s="21">
        <v>1193</v>
      </c>
    </row>
    <row r="1195" spans="1:1" x14ac:dyDescent="0.3">
      <c r="A1195" s="21">
        <v>1194</v>
      </c>
    </row>
    <row r="1196" spans="1:1" x14ac:dyDescent="0.3">
      <c r="A1196" s="21">
        <v>1195</v>
      </c>
    </row>
    <row r="1197" spans="1:1" x14ac:dyDescent="0.3">
      <c r="A1197" s="21">
        <v>1196</v>
      </c>
    </row>
    <row r="1198" spans="1:1" x14ac:dyDescent="0.3">
      <c r="A1198" s="21">
        <v>1197</v>
      </c>
    </row>
    <row r="1199" spans="1:1" x14ac:dyDescent="0.3">
      <c r="A1199" s="21">
        <v>1198</v>
      </c>
    </row>
    <row r="1200" spans="1:1" x14ac:dyDescent="0.3">
      <c r="A1200" s="21">
        <v>1199</v>
      </c>
    </row>
    <row r="1201" spans="1:1" x14ac:dyDescent="0.3">
      <c r="A1201" s="21">
        <v>1200</v>
      </c>
    </row>
    <row r="1202" spans="1:1" x14ac:dyDescent="0.3">
      <c r="A1202" s="21">
        <v>1201</v>
      </c>
    </row>
    <row r="1203" spans="1:1" x14ac:dyDescent="0.3">
      <c r="A1203" s="21">
        <v>1202</v>
      </c>
    </row>
    <row r="1204" spans="1:1" x14ac:dyDescent="0.3">
      <c r="A1204" s="21">
        <v>1203</v>
      </c>
    </row>
    <row r="1205" spans="1:1" x14ac:dyDescent="0.3">
      <c r="A1205" s="21">
        <v>1204</v>
      </c>
    </row>
    <row r="1206" spans="1:1" x14ac:dyDescent="0.3">
      <c r="A1206" s="21">
        <v>1205</v>
      </c>
    </row>
    <row r="1207" spans="1:1" x14ac:dyDescent="0.3">
      <c r="A1207" s="21">
        <v>1206</v>
      </c>
    </row>
    <row r="1208" spans="1:1" x14ac:dyDescent="0.3">
      <c r="A1208" s="21">
        <v>1207</v>
      </c>
    </row>
    <row r="1209" spans="1:1" x14ac:dyDescent="0.3">
      <c r="A1209" s="21">
        <v>1208</v>
      </c>
    </row>
    <row r="1210" spans="1:1" x14ac:dyDescent="0.3">
      <c r="A1210" s="21">
        <v>1209</v>
      </c>
    </row>
    <row r="1211" spans="1:1" x14ac:dyDescent="0.3">
      <c r="A1211" s="21">
        <v>1210</v>
      </c>
    </row>
    <row r="1212" spans="1:1" x14ac:dyDescent="0.3">
      <c r="A1212" s="21">
        <v>1211</v>
      </c>
    </row>
    <row r="1213" spans="1:1" x14ac:dyDescent="0.3">
      <c r="A1213" s="21">
        <v>1212</v>
      </c>
    </row>
    <row r="1214" spans="1:1" x14ac:dyDescent="0.3">
      <c r="A1214" s="21">
        <v>1213</v>
      </c>
    </row>
    <row r="1215" spans="1:1" x14ac:dyDescent="0.3">
      <c r="A1215" s="21">
        <v>1214</v>
      </c>
    </row>
    <row r="1216" spans="1:1" x14ac:dyDescent="0.3">
      <c r="A1216" s="21">
        <v>1215</v>
      </c>
    </row>
    <row r="1217" spans="1:1" x14ac:dyDescent="0.3">
      <c r="A1217" s="21">
        <v>1216</v>
      </c>
    </row>
    <row r="1218" spans="1:1" x14ac:dyDescent="0.3">
      <c r="A1218" s="21">
        <v>1217</v>
      </c>
    </row>
    <row r="1219" spans="1:1" x14ac:dyDescent="0.3">
      <c r="A1219" s="21">
        <v>1218</v>
      </c>
    </row>
    <row r="1220" spans="1:1" x14ac:dyDescent="0.3">
      <c r="A1220" s="21">
        <v>1219</v>
      </c>
    </row>
    <row r="1221" spans="1:1" x14ac:dyDescent="0.3">
      <c r="A1221" s="21">
        <v>1220</v>
      </c>
    </row>
    <row r="1222" spans="1:1" x14ac:dyDescent="0.3">
      <c r="A1222" s="21">
        <v>1221</v>
      </c>
    </row>
    <row r="1223" spans="1:1" x14ac:dyDescent="0.3">
      <c r="A1223" s="21">
        <v>1222</v>
      </c>
    </row>
    <row r="1224" spans="1:1" x14ac:dyDescent="0.3">
      <c r="A1224" s="21">
        <v>1223</v>
      </c>
    </row>
    <row r="1225" spans="1:1" x14ac:dyDescent="0.3">
      <c r="A1225" s="21">
        <v>1224</v>
      </c>
    </row>
    <row r="1226" spans="1:1" x14ac:dyDescent="0.3">
      <c r="A1226" s="21">
        <v>1225</v>
      </c>
    </row>
    <row r="1227" spans="1:1" x14ac:dyDescent="0.3">
      <c r="A1227" s="21">
        <v>1226</v>
      </c>
    </row>
    <row r="1228" spans="1:1" x14ac:dyDescent="0.3">
      <c r="A1228" s="21">
        <v>1227</v>
      </c>
    </row>
    <row r="1229" spans="1:1" x14ac:dyDescent="0.3">
      <c r="A1229" s="21">
        <v>1228</v>
      </c>
    </row>
    <row r="1230" spans="1:1" x14ac:dyDescent="0.3">
      <c r="A1230" s="21">
        <v>1229</v>
      </c>
    </row>
    <row r="1231" spans="1:1" x14ac:dyDescent="0.3">
      <c r="A1231" s="21">
        <v>1230</v>
      </c>
    </row>
    <row r="1232" spans="1:1" x14ac:dyDescent="0.3">
      <c r="A1232" s="21">
        <v>1231</v>
      </c>
    </row>
    <row r="1233" spans="1:1" x14ac:dyDescent="0.3">
      <c r="A1233" s="21">
        <v>1232</v>
      </c>
    </row>
    <row r="1234" spans="1:1" x14ac:dyDescent="0.3">
      <c r="A1234" s="21">
        <v>1233</v>
      </c>
    </row>
    <row r="1235" spans="1:1" x14ac:dyDescent="0.3">
      <c r="A1235" s="21">
        <v>1234</v>
      </c>
    </row>
    <row r="1236" spans="1:1" x14ac:dyDescent="0.3">
      <c r="A1236" s="21">
        <v>1235</v>
      </c>
    </row>
    <row r="1237" spans="1:1" x14ac:dyDescent="0.3">
      <c r="A1237" s="21">
        <v>1236</v>
      </c>
    </row>
    <row r="1238" spans="1:1" x14ac:dyDescent="0.3">
      <c r="A1238" s="21">
        <v>1237</v>
      </c>
    </row>
    <row r="1239" spans="1:1" x14ac:dyDescent="0.3">
      <c r="A1239" s="21">
        <v>1238</v>
      </c>
    </row>
    <row r="1240" spans="1:1" x14ac:dyDescent="0.3">
      <c r="A1240" s="21">
        <v>1239</v>
      </c>
    </row>
    <row r="1241" spans="1:1" x14ac:dyDescent="0.3">
      <c r="A1241" s="21">
        <v>1240</v>
      </c>
    </row>
    <row r="1242" spans="1:1" x14ac:dyDescent="0.3">
      <c r="A1242" s="21">
        <v>1241</v>
      </c>
    </row>
    <row r="1243" spans="1:1" x14ac:dyDescent="0.3">
      <c r="A1243" s="21">
        <v>1242</v>
      </c>
    </row>
    <row r="1244" spans="1:1" x14ac:dyDescent="0.3">
      <c r="A1244" s="21">
        <v>1243</v>
      </c>
    </row>
    <row r="1245" spans="1:1" x14ac:dyDescent="0.3">
      <c r="A1245" s="21">
        <v>1244</v>
      </c>
    </row>
    <row r="1246" spans="1:1" x14ac:dyDescent="0.3">
      <c r="A1246" s="21">
        <v>1245</v>
      </c>
    </row>
    <row r="1247" spans="1:1" x14ac:dyDescent="0.3">
      <c r="A1247" s="21">
        <v>1246</v>
      </c>
    </row>
    <row r="1248" spans="1:1" x14ac:dyDescent="0.3">
      <c r="A1248" s="21">
        <v>1247</v>
      </c>
    </row>
    <row r="1249" spans="1:1" x14ac:dyDescent="0.3">
      <c r="A1249" s="21">
        <v>1248</v>
      </c>
    </row>
    <row r="1250" spans="1:1" x14ac:dyDescent="0.3">
      <c r="A1250" s="21">
        <v>1249</v>
      </c>
    </row>
    <row r="1251" spans="1:1" x14ac:dyDescent="0.3">
      <c r="A1251" s="21">
        <v>1250</v>
      </c>
    </row>
    <row r="1252" spans="1:1" x14ac:dyDescent="0.3">
      <c r="A1252" s="21">
        <v>1251</v>
      </c>
    </row>
    <row r="1253" spans="1:1" x14ac:dyDescent="0.3">
      <c r="A1253" s="21">
        <v>1252</v>
      </c>
    </row>
    <row r="1254" spans="1:1" x14ac:dyDescent="0.3">
      <c r="A1254" s="21">
        <v>1253</v>
      </c>
    </row>
    <row r="1255" spans="1:1" x14ac:dyDescent="0.3">
      <c r="A1255" s="21">
        <v>1254</v>
      </c>
    </row>
    <row r="1256" spans="1:1" x14ac:dyDescent="0.3">
      <c r="A1256" s="21">
        <v>1255</v>
      </c>
    </row>
    <row r="1257" spans="1:1" x14ac:dyDescent="0.3">
      <c r="A1257" s="21">
        <v>1256</v>
      </c>
    </row>
    <row r="1258" spans="1:1" x14ac:dyDescent="0.3">
      <c r="A1258" s="21">
        <v>1257</v>
      </c>
    </row>
    <row r="1259" spans="1:1" x14ac:dyDescent="0.3">
      <c r="A1259" s="21">
        <v>1258</v>
      </c>
    </row>
    <row r="1260" spans="1:1" x14ac:dyDescent="0.3">
      <c r="A1260" s="21">
        <v>1259</v>
      </c>
    </row>
    <row r="1261" spans="1:1" x14ac:dyDescent="0.3">
      <c r="A1261" s="21">
        <v>1260</v>
      </c>
    </row>
    <row r="1262" spans="1:1" x14ac:dyDescent="0.3">
      <c r="A1262" s="21">
        <v>1261</v>
      </c>
    </row>
    <row r="1263" spans="1:1" x14ac:dyDescent="0.3">
      <c r="A1263" s="21">
        <v>1262</v>
      </c>
    </row>
    <row r="1264" spans="1:1" x14ac:dyDescent="0.3">
      <c r="A1264" s="21">
        <v>1263</v>
      </c>
    </row>
    <row r="1265" spans="1:1" x14ac:dyDescent="0.3">
      <c r="A1265" s="21">
        <v>1264</v>
      </c>
    </row>
    <row r="1266" spans="1:1" x14ac:dyDescent="0.3">
      <c r="A1266" s="21">
        <v>1265</v>
      </c>
    </row>
    <row r="1267" spans="1:1" x14ac:dyDescent="0.3">
      <c r="A1267" s="21">
        <v>1266</v>
      </c>
    </row>
    <row r="1268" spans="1:1" x14ac:dyDescent="0.3">
      <c r="A1268" s="21">
        <v>1267</v>
      </c>
    </row>
    <row r="1269" spans="1:1" x14ac:dyDescent="0.3">
      <c r="A1269" s="21">
        <v>1268</v>
      </c>
    </row>
    <row r="1270" spans="1:1" x14ac:dyDescent="0.3">
      <c r="A1270" s="21">
        <v>1269</v>
      </c>
    </row>
    <row r="1271" spans="1:1" x14ac:dyDescent="0.3">
      <c r="A1271" s="21">
        <v>1270</v>
      </c>
    </row>
    <row r="1272" spans="1:1" x14ac:dyDescent="0.3">
      <c r="A1272" s="21">
        <v>1271</v>
      </c>
    </row>
    <row r="1273" spans="1:1" x14ac:dyDescent="0.3">
      <c r="A1273" s="21">
        <v>1272</v>
      </c>
    </row>
    <row r="1274" spans="1:1" x14ac:dyDescent="0.3">
      <c r="A1274" s="21">
        <v>1273</v>
      </c>
    </row>
    <row r="1275" spans="1:1" x14ac:dyDescent="0.3">
      <c r="A1275" s="21">
        <v>1274</v>
      </c>
    </row>
    <row r="1276" spans="1:1" x14ac:dyDescent="0.3">
      <c r="A1276" s="21">
        <v>1275</v>
      </c>
    </row>
    <row r="1277" spans="1:1" x14ac:dyDescent="0.3">
      <c r="A1277" s="21">
        <v>1276</v>
      </c>
    </row>
    <row r="1278" spans="1:1" x14ac:dyDescent="0.3">
      <c r="A1278" s="21">
        <v>1277</v>
      </c>
    </row>
    <row r="1279" spans="1:1" x14ac:dyDescent="0.3">
      <c r="A1279" s="21">
        <v>1278</v>
      </c>
    </row>
    <row r="1280" spans="1:1" x14ac:dyDescent="0.3">
      <c r="A1280" s="21">
        <v>1279</v>
      </c>
    </row>
    <row r="1281" spans="1:1" x14ac:dyDescent="0.3">
      <c r="A1281" s="21">
        <v>1280</v>
      </c>
    </row>
    <row r="1282" spans="1:1" x14ac:dyDescent="0.3">
      <c r="A1282" s="21">
        <v>1281</v>
      </c>
    </row>
    <row r="1283" spans="1:1" x14ac:dyDescent="0.3">
      <c r="A1283" s="21">
        <v>1282</v>
      </c>
    </row>
    <row r="1284" spans="1:1" x14ac:dyDescent="0.3">
      <c r="A1284" s="21">
        <v>1283</v>
      </c>
    </row>
    <row r="1285" spans="1:1" x14ac:dyDescent="0.3">
      <c r="A1285" s="21">
        <v>1284</v>
      </c>
    </row>
    <row r="1286" spans="1:1" x14ac:dyDescent="0.3">
      <c r="A1286" s="21">
        <v>1285</v>
      </c>
    </row>
    <row r="1287" spans="1:1" x14ac:dyDescent="0.3">
      <c r="A1287" s="21">
        <v>1286</v>
      </c>
    </row>
    <row r="1288" spans="1:1" x14ac:dyDescent="0.3">
      <c r="A1288" s="21">
        <v>1287</v>
      </c>
    </row>
    <row r="1289" spans="1:1" x14ac:dyDescent="0.3">
      <c r="A1289" s="21">
        <v>1288</v>
      </c>
    </row>
    <row r="1290" spans="1:1" x14ac:dyDescent="0.3">
      <c r="A1290" s="21">
        <v>1289</v>
      </c>
    </row>
    <row r="1291" spans="1:1" x14ac:dyDescent="0.3">
      <c r="A1291" s="21">
        <v>1290</v>
      </c>
    </row>
    <row r="1292" spans="1:1" x14ac:dyDescent="0.3">
      <c r="A1292" s="21">
        <v>1291</v>
      </c>
    </row>
    <row r="1293" spans="1:1" x14ac:dyDescent="0.3">
      <c r="A1293" s="21">
        <v>1292</v>
      </c>
    </row>
    <row r="1294" spans="1:1" x14ac:dyDescent="0.3">
      <c r="A1294" s="21">
        <v>1293</v>
      </c>
    </row>
    <row r="1295" spans="1:1" x14ac:dyDescent="0.3">
      <c r="A1295" s="21">
        <v>1294</v>
      </c>
    </row>
    <row r="1296" spans="1:1" x14ac:dyDescent="0.3">
      <c r="A1296" s="21">
        <v>1295</v>
      </c>
    </row>
    <row r="1297" spans="1:1" x14ac:dyDescent="0.3">
      <c r="A1297" s="21">
        <v>1296</v>
      </c>
    </row>
    <row r="1298" spans="1:1" x14ac:dyDescent="0.3">
      <c r="A1298" s="21">
        <v>1297</v>
      </c>
    </row>
    <row r="1299" spans="1:1" x14ac:dyDescent="0.3">
      <c r="A1299" s="21">
        <v>1298</v>
      </c>
    </row>
    <row r="1300" spans="1:1" x14ac:dyDescent="0.3">
      <c r="A1300" s="21">
        <v>1299</v>
      </c>
    </row>
    <row r="1301" spans="1:1" x14ac:dyDescent="0.3">
      <c r="A1301" s="21">
        <v>1300</v>
      </c>
    </row>
    <row r="1302" spans="1:1" x14ac:dyDescent="0.3">
      <c r="A1302" s="21">
        <v>1301</v>
      </c>
    </row>
    <row r="1303" spans="1:1" x14ac:dyDescent="0.3">
      <c r="A1303" s="21">
        <v>1302</v>
      </c>
    </row>
    <row r="1304" spans="1:1" x14ac:dyDescent="0.3">
      <c r="A1304" s="21">
        <v>1303</v>
      </c>
    </row>
    <row r="1305" spans="1:1" x14ac:dyDescent="0.3">
      <c r="A1305" s="21">
        <v>1304</v>
      </c>
    </row>
    <row r="1306" spans="1:1" x14ac:dyDescent="0.3">
      <c r="A1306" s="21">
        <v>1305</v>
      </c>
    </row>
    <row r="1307" spans="1:1" x14ac:dyDescent="0.3">
      <c r="A1307" s="21">
        <v>1306</v>
      </c>
    </row>
    <row r="1308" spans="1:1" x14ac:dyDescent="0.3">
      <c r="A1308" s="21">
        <v>1307</v>
      </c>
    </row>
    <row r="1309" spans="1:1" x14ac:dyDescent="0.3">
      <c r="A1309" s="21">
        <v>1308</v>
      </c>
    </row>
    <row r="1310" spans="1:1" x14ac:dyDescent="0.3">
      <c r="A1310" s="21">
        <v>1309</v>
      </c>
    </row>
    <row r="1311" spans="1:1" x14ac:dyDescent="0.3">
      <c r="A1311" s="21">
        <v>1310</v>
      </c>
    </row>
    <row r="1312" spans="1:1" x14ac:dyDescent="0.3">
      <c r="A1312" s="21">
        <v>1311</v>
      </c>
    </row>
    <row r="1313" spans="1:1" x14ac:dyDescent="0.3">
      <c r="A1313" s="21">
        <v>1312</v>
      </c>
    </row>
    <row r="1314" spans="1:1" x14ac:dyDescent="0.3">
      <c r="A1314" s="21">
        <v>1313</v>
      </c>
    </row>
    <row r="1315" spans="1:1" x14ac:dyDescent="0.3">
      <c r="A1315" s="21">
        <v>1314</v>
      </c>
    </row>
    <row r="1316" spans="1:1" x14ac:dyDescent="0.3">
      <c r="A1316" s="21">
        <v>1315</v>
      </c>
    </row>
    <row r="1317" spans="1:1" x14ac:dyDescent="0.3">
      <c r="A1317" s="21">
        <v>1316</v>
      </c>
    </row>
    <row r="1318" spans="1:1" x14ac:dyDescent="0.3">
      <c r="A1318" s="21">
        <v>1317</v>
      </c>
    </row>
    <row r="1319" spans="1:1" x14ac:dyDescent="0.3">
      <c r="A1319" s="21">
        <v>1318</v>
      </c>
    </row>
    <row r="1320" spans="1:1" x14ac:dyDescent="0.3">
      <c r="A1320" s="21">
        <v>1319</v>
      </c>
    </row>
    <row r="1321" spans="1:1" x14ac:dyDescent="0.3">
      <c r="A1321" s="21">
        <v>1320</v>
      </c>
    </row>
    <row r="1322" spans="1:1" x14ac:dyDescent="0.3">
      <c r="A1322" s="21">
        <v>1321</v>
      </c>
    </row>
    <row r="1323" spans="1:1" x14ac:dyDescent="0.3">
      <c r="A1323" s="21">
        <v>1322</v>
      </c>
    </row>
    <row r="1324" spans="1:1" x14ac:dyDescent="0.3">
      <c r="A1324" s="21">
        <v>1323</v>
      </c>
    </row>
    <row r="1325" spans="1:1" x14ac:dyDescent="0.3">
      <c r="A1325" s="21">
        <v>1324</v>
      </c>
    </row>
    <row r="1326" spans="1:1" x14ac:dyDescent="0.3">
      <c r="A1326" s="21">
        <v>1325</v>
      </c>
    </row>
    <row r="1327" spans="1:1" x14ac:dyDescent="0.3">
      <c r="A1327" s="21">
        <v>1326</v>
      </c>
    </row>
    <row r="1328" spans="1:1" x14ac:dyDescent="0.3">
      <c r="A1328" s="21">
        <v>1327</v>
      </c>
    </row>
    <row r="1329" spans="1:1" x14ac:dyDescent="0.3">
      <c r="A1329" s="21">
        <v>1328</v>
      </c>
    </row>
    <row r="1330" spans="1:1" x14ac:dyDescent="0.3">
      <c r="A1330" s="21">
        <v>1329</v>
      </c>
    </row>
    <row r="1331" spans="1:1" x14ac:dyDescent="0.3">
      <c r="A1331" s="21">
        <v>1330</v>
      </c>
    </row>
    <row r="1332" spans="1:1" x14ac:dyDescent="0.3">
      <c r="A1332" s="21">
        <v>1331</v>
      </c>
    </row>
    <row r="1333" spans="1:1" x14ac:dyDescent="0.3">
      <c r="A1333" s="21">
        <v>1332</v>
      </c>
    </row>
    <row r="1334" spans="1:1" x14ac:dyDescent="0.3">
      <c r="A1334" s="21">
        <v>1333</v>
      </c>
    </row>
    <row r="1335" spans="1:1" x14ac:dyDescent="0.3">
      <c r="A1335" s="21">
        <v>1334</v>
      </c>
    </row>
    <row r="1336" spans="1:1" x14ac:dyDescent="0.3">
      <c r="A1336" s="21">
        <v>1335</v>
      </c>
    </row>
    <row r="1337" spans="1:1" x14ac:dyDescent="0.3">
      <c r="A1337" s="21">
        <v>1336</v>
      </c>
    </row>
    <row r="1338" spans="1:1" x14ac:dyDescent="0.3">
      <c r="A1338" s="21">
        <v>1337</v>
      </c>
    </row>
    <row r="1339" spans="1:1" x14ac:dyDescent="0.3">
      <c r="A1339" s="21">
        <v>1338</v>
      </c>
    </row>
    <row r="1340" spans="1:1" x14ac:dyDescent="0.3">
      <c r="A1340" s="21">
        <v>1339</v>
      </c>
    </row>
    <row r="1341" spans="1:1" x14ac:dyDescent="0.3">
      <c r="A1341" s="21">
        <v>1340</v>
      </c>
    </row>
    <row r="1342" spans="1:1" x14ac:dyDescent="0.3">
      <c r="A1342" s="21">
        <v>1341</v>
      </c>
    </row>
    <row r="1343" spans="1:1" x14ac:dyDescent="0.3">
      <c r="A1343" s="21">
        <v>1342</v>
      </c>
    </row>
    <row r="1344" spans="1:1" x14ac:dyDescent="0.3">
      <c r="A1344" s="21">
        <v>1343</v>
      </c>
    </row>
    <row r="1345" spans="1:1" x14ac:dyDescent="0.3">
      <c r="A1345" s="21">
        <v>1344</v>
      </c>
    </row>
    <row r="1346" spans="1:1" x14ac:dyDescent="0.3">
      <c r="A1346" s="21">
        <v>1345</v>
      </c>
    </row>
    <row r="1347" spans="1:1" x14ac:dyDescent="0.3">
      <c r="A1347" s="21">
        <v>1346</v>
      </c>
    </row>
    <row r="1348" spans="1:1" x14ac:dyDescent="0.3">
      <c r="A1348" s="21">
        <v>1347</v>
      </c>
    </row>
    <row r="1349" spans="1:1" x14ac:dyDescent="0.3">
      <c r="A1349" s="21">
        <v>1348</v>
      </c>
    </row>
    <row r="1350" spans="1:1" x14ac:dyDescent="0.3">
      <c r="A1350" s="21">
        <v>1349</v>
      </c>
    </row>
    <row r="1351" spans="1:1" x14ac:dyDescent="0.3">
      <c r="A1351" s="21">
        <v>1350</v>
      </c>
    </row>
    <row r="1352" spans="1:1" x14ac:dyDescent="0.3">
      <c r="A1352" s="21">
        <v>1351</v>
      </c>
    </row>
    <row r="1353" spans="1:1" x14ac:dyDescent="0.3">
      <c r="A1353" s="21">
        <v>1352</v>
      </c>
    </row>
    <row r="1354" spans="1:1" x14ac:dyDescent="0.3">
      <c r="A1354" s="21">
        <v>1353</v>
      </c>
    </row>
    <row r="1355" spans="1:1" x14ac:dyDescent="0.3">
      <c r="A1355" s="21">
        <v>1354</v>
      </c>
    </row>
    <row r="1356" spans="1:1" x14ac:dyDescent="0.3">
      <c r="A1356" s="21">
        <v>1355</v>
      </c>
    </row>
    <row r="1357" spans="1:1" x14ac:dyDescent="0.3">
      <c r="A1357" s="21">
        <v>1356</v>
      </c>
    </row>
    <row r="1358" spans="1:1" x14ac:dyDescent="0.3">
      <c r="A1358" s="21">
        <v>1357</v>
      </c>
    </row>
    <row r="1359" spans="1:1" x14ac:dyDescent="0.3">
      <c r="A1359" s="21">
        <v>1358</v>
      </c>
    </row>
    <row r="1360" spans="1:1" x14ac:dyDescent="0.3">
      <c r="A1360" s="21">
        <v>1359</v>
      </c>
    </row>
    <row r="1361" spans="1:1" x14ac:dyDescent="0.3">
      <c r="A1361" s="21">
        <v>1360</v>
      </c>
    </row>
    <row r="1362" spans="1:1" x14ac:dyDescent="0.3">
      <c r="A1362" s="21">
        <v>1361</v>
      </c>
    </row>
    <row r="1363" spans="1:1" x14ac:dyDescent="0.3">
      <c r="A1363" s="21">
        <v>1362</v>
      </c>
    </row>
    <row r="1364" spans="1:1" x14ac:dyDescent="0.3">
      <c r="A1364" s="21">
        <v>1363</v>
      </c>
    </row>
    <row r="1365" spans="1:1" x14ac:dyDescent="0.3">
      <c r="A1365" s="21">
        <v>1364</v>
      </c>
    </row>
    <row r="1366" spans="1:1" x14ac:dyDescent="0.3">
      <c r="A1366" s="21">
        <v>1365</v>
      </c>
    </row>
    <row r="1367" spans="1:1" x14ac:dyDescent="0.3">
      <c r="A1367" s="21">
        <v>1366</v>
      </c>
    </row>
    <row r="1368" spans="1:1" x14ac:dyDescent="0.3">
      <c r="A1368" s="21">
        <v>1367</v>
      </c>
    </row>
    <row r="1369" spans="1:1" x14ac:dyDescent="0.3">
      <c r="A1369" s="21">
        <v>1368</v>
      </c>
    </row>
    <row r="1370" spans="1:1" x14ac:dyDescent="0.3">
      <c r="A1370" s="21">
        <v>1369</v>
      </c>
    </row>
    <row r="1371" spans="1:1" x14ac:dyDescent="0.3">
      <c r="A1371" s="21">
        <v>1370</v>
      </c>
    </row>
    <row r="1372" spans="1:1" x14ac:dyDescent="0.3">
      <c r="A1372" s="21">
        <v>1371</v>
      </c>
    </row>
    <row r="1373" spans="1:1" x14ac:dyDescent="0.3">
      <c r="A1373" s="21">
        <v>1372</v>
      </c>
    </row>
    <row r="1374" spans="1:1" x14ac:dyDescent="0.3">
      <c r="A1374" s="21">
        <v>1373</v>
      </c>
    </row>
    <row r="1375" spans="1:1" x14ac:dyDescent="0.3">
      <c r="A1375" s="21">
        <v>1374</v>
      </c>
    </row>
    <row r="1376" spans="1:1" x14ac:dyDescent="0.3">
      <c r="A1376" s="21">
        <v>1375</v>
      </c>
    </row>
    <row r="1377" spans="1:1" x14ac:dyDescent="0.3">
      <c r="A1377" s="21">
        <v>1376</v>
      </c>
    </row>
    <row r="1378" spans="1:1" x14ac:dyDescent="0.3">
      <c r="A1378" s="21">
        <v>1377</v>
      </c>
    </row>
    <row r="1379" spans="1:1" x14ac:dyDescent="0.3">
      <c r="A1379" s="21">
        <v>1378</v>
      </c>
    </row>
    <row r="1380" spans="1:1" x14ac:dyDescent="0.3">
      <c r="A1380" s="21">
        <v>1379</v>
      </c>
    </row>
    <row r="1381" spans="1:1" x14ac:dyDescent="0.3">
      <c r="A1381" s="21">
        <v>1380</v>
      </c>
    </row>
    <row r="1382" spans="1:1" x14ac:dyDescent="0.3">
      <c r="A1382" s="21">
        <v>1381</v>
      </c>
    </row>
    <row r="1383" spans="1:1" x14ac:dyDescent="0.3">
      <c r="A1383" s="21">
        <v>1382</v>
      </c>
    </row>
    <row r="1384" spans="1:1" x14ac:dyDescent="0.3">
      <c r="A1384" s="21">
        <v>1383</v>
      </c>
    </row>
    <row r="1385" spans="1:1" x14ac:dyDescent="0.3">
      <c r="A1385" s="21">
        <v>1384</v>
      </c>
    </row>
    <row r="1386" spans="1:1" x14ac:dyDescent="0.3">
      <c r="A1386" s="21">
        <v>1385</v>
      </c>
    </row>
    <row r="1387" spans="1:1" x14ac:dyDescent="0.3">
      <c r="A1387" s="21">
        <v>1386</v>
      </c>
    </row>
    <row r="1388" spans="1:1" x14ac:dyDescent="0.3">
      <c r="A1388" s="21">
        <v>1387</v>
      </c>
    </row>
    <row r="1389" spans="1:1" x14ac:dyDescent="0.3">
      <c r="A1389" s="21">
        <v>1388</v>
      </c>
    </row>
    <row r="1390" spans="1:1" x14ac:dyDescent="0.3">
      <c r="A1390" s="21">
        <v>1389</v>
      </c>
    </row>
    <row r="1391" spans="1:1" x14ac:dyDescent="0.3">
      <c r="A1391" s="21">
        <v>1390</v>
      </c>
    </row>
    <row r="1392" spans="1:1" x14ac:dyDescent="0.3">
      <c r="A1392" s="21">
        <v>1391</v>
      </c>
    </row>
    <row r="1393" spans="1:1" x14ac:dyDescent="0.3">
      <c r="A1393" s="21">
        <v>1392</v>
      </c>
    </row>
    <row r="1394" spans="1:1" x14ac:dyDescent="0.3">
      <c r="A1394" s="21">
        <v>1393</v>
      </c>
    </row>
    <row r="1395" spans="1:1" x14ac:dyDescent="0.3">
      <c r="A1395" s="21">
        <v>1394</v>
      </c>
    </row>
    <row r="1396" spans="1:1" x14ac:dyDescent="0.3">
      <c r="A1396" s="21">
        <v>1395</v>
      </c>
    </row>
    <row r="1397" spans="1:1" x14ac:dyDescent="0.3">
      <c r="A1397" s="21">
        <v>1396</v>
      </c>
    </row>
    <row r="1398" spans="1:1" x14ac:dyDescent="0.3">
      <c r="A1398" s="21">
        <v>1397</v>
      </c>
    </row>
    <row r="1399" spans="1:1" x14ac:dyDescent="0.3">
      <c r="A1399" s="21">
        <v>1398</v>
      </c>
    </row>
    <row r="1400" spans="1:1" x14ac:dyDescent="0.3">
      <c r="A1400" s="21">
        <v>1399</v>
      </c>
    </row>
    <row r="1401" spans="1:1" x14ac:dyDescent="0.3">
      <c r="A1401" s="21">
        <v>1400</v>
      </c>
    </row>
    <row r="1402" spans="1:1" x14ac:dyDescent="0.3">
      <c r="A1402" s="21">
        <v>1401</v>
      </c>
    </row>
    <row r="1403" spans="1:1" x14ac:dyDescent="0.3">
      <c r="A1403" s="21">
        <v>1402</v>
      </c>
    </row>
    <row r="1404" spans="1:1" x14ac:dyDescent="0.3">
      <c r="A1404" s="21">
        <v>1403</v>
      </c>
    </row>
    <row r="1405" spans="1:1" x14ac:dyDescent="0.3">
      <c r="A1405" s="21">
        <v>1404</v>
      </c>
    </row>
    <row r="1406" spans="1:1" x14ac:dyDescent="0.3">
      <c r="A1406" s="21">
        <v>1405</v>
      </c>
    </row>
    <row r="1407" spans="1:1" x14ac:dyDescent="0.3">
      <c r="A1407" s="21">
        <v>1406</v>
      </c>
    </row>
    <row r="1408" spans="1:1" x14ac:dyDescent="0.3">
      <c r="A1408" s="21">
        <v>1407</v>
      </c>
    </row>
    <row r="1409" spans="1:1" x14ac:dyDescent="0.3">
      <c r="A1409" s="21">
        <v>1408</v>
      </c>
    </row>
    <row r="1410" spans="1:1" x14ac:dyDescent="0.3">
      <c r="A1410" s="21">
        <v>1409</v>
      </c>
    </row>
    <row r="1411" spans="1:1" x14ac:dyDescent="0.3">
      <c r="A1411" s="21">
        <v>1410</v>
      </c>
    </row>
    <row r="1412" spans="1:1" x14ac:dyDescent="0.3">
      <c r="A1412" s="21">
        <v>1411</v>
      </c>
    </row>
    <row r="1413" spans="1:1" x14ac:dyDescent="0.3">
      <c r="A1413" s="21">
        <v>1412</v>
      </c>
    </row>
    <row r="1414" spans="1:1" x14ac:dyDescent="0.3">
      <c r="A1414" s="21">
        <v>1413</v>
      </c>
    </row>
    <row r="1415" spans="1:1" x14ac:dyDescent="0.3">
      <c r="A1415" s="21">
        <v>1414</v>
      </c>
    </row>
    <row r="1416" spans="1:1" x14ac:dyDescent="0.3">
      <c r="A1416" s="21">
        <v>1415</v>
      </c>
    </row>
    <row r="1417" spans="1:1" x14ac:dyDescent="0.3">
      <c r="A1417" s="21">
        <v>1416</v>
      </c>
    </row>
    <row r="1418" spans="1:1" x14ac:dyDescent="0.3">
      <c r="A1418" s="21">
        <v>1417</v>
      </c>
    </row>
    <row r="1419" spans="1:1" x14ac:dyDescent="0.3">
      <c r="A1419" s="21">
        <v>1418</v>
      </c>
    </row>
    <row r="1420" spans="1:1" x14ac:dyDescent="0.3">
      <c r="A1420" s="21">
        <v>1419</v>
      </c>
    </row>
    <row r="1421" spans="1:1" x14ac:dyDescent="0.3">
      <c r="A1421" s="21">
        <v>1420</v>
      </c>
    </row>
    <row r="1422" spans="1:1" x14ac:dyDescent="0.3">
      <c r="A1422" s="21">
        <v>1421</v>
      </c>
    </row>
    <row r="1423" spans="1:1" x14ac:dyDescent="0.3">
      <c r="A1423" s="21">
        <v>1422</v>
      </c>
    </row>
    <row r="1424" spans="1:1" x14ac:dyDescent="0.3">
      <c r="A1424" s="21">
        <v>1423</v>
      </c>
    </row>
    <row r="1425" spans="1:1" x14ac:dyDescent="0.3">
      <c r="A1425" s="21">
        <v>1424</v>
      </c>
    </row>
    <row r="1426" spans="1:1" x14ac:dyDescent="0.3">
      <c r="A1426" s="21">
        <v>1425</v>
      </c>
    </row>
    <row r="1427" spans="1:1" x14ac:dyDescent="0.3">
      <c r="A1427" s="21">
        <v>1426</v>
      </c>
    </row>
    <row r="1428" spans="1:1" x14ac:dyDescent="0.3">
      <c r="A1428" s="21">
        <v>1427</v>
      </c>
    </row>
    <row r="1429" spans="1:1" x14ac:dyDescent="0.3">
      <c r="A1429" s="21">
        <v>1428</v>
      </c>
    </row>
    <row r="1430" spans="1:1" x14ac:dyDescent="0.3">
      <c r="A1430" s="21">
        <v>1429</v>
      </c>
    </row>
    <row r="1431" spans="1:1" x14ac:dyDescent="0.3">
      <c r="A1431" s="21">
        <v>1430</v>
      </c>
    </row>
    <row r="1432" spans="1:1" x14ac:dyDescent="0.3">
      <c r="A1432" s="21">
        <v>1431</v>
      </c>
    </row>
    <row r="1433" spans="1:1" x14ac:dyDescent="0.3">
      <c r="A1433" s="21">
        <v>1432</v>
      </c>
    </row>
    <row r="1434" spans="1:1" x14ac:dyDescent="0.3">
      <c r="A1434" s="21">
        <v>1433</v>
      </c>
    </row>
    <row r="1435" spans="1:1" x14ac:dyDescent="0.3">
      <c r="A1435" s="21">
        <v>1434</v>
      </c>
    </row>
    <row r="1436" spans="1:1" x14ac:dyDescent="0.3">
      <c r="A1436" s="21">
        <v>1435</v>
      </c>
    </row>
    <row r="1437" spans="1:1" x14ac:dyDescent="0.3">
      <c r="A1437" s="21">
        <v>1436</v>
      </c>
    </row>
    <row r="1438" spans="1:1" x14ac:dyDescent="0.3">
      <c r="A1438" s="21">
        <v>1437</v>
      </c>
    </row>
    <row r="1439" spans="1:1" x14ac:dyDescent="0.3">
      <c r="A1439" s="21">
        <v>1438</v>
      </c>
    </row>
    <row r="1440" spans="1:1" x14ac:dyDescent="0.3">
      <c r="A1440" s="21">
        <v>1439</v>
      </c>
    </row>
    <row r="1441" spans="1:1" x14ac:dyDescent="0.3">
      <c r="A1441" s="21">
        <v>1440</v>
      </c>
    </row>
    <row r="1442" spans="1:1" x14ac:dyDescent="0.3">
      <c r="A1442" s="21">
        <v>1441</v>
      </c>
    </row>
    <row r="1443" spans="1:1" x14ac:dyDescent="0.3">
      <c r="A1443" s="21">
        <v>1442</v>
      </c>
    </row>
    <row r="1444" spans="1:1" x14ac:dyDescent="0.3">
      <c r="A1444" s="21">
        <v>1443</v>
      </c>
    </row>
    <row r="1445" spans="1:1" x14ac:dyDescent="0.3">
      <c r="A1445" s="21">
        <v>1444</v>
      </c>
    </row>
    <row r="1446" spans="1:1" x14ac:dyDescent="0.3">
      <c r="A1446" s="21">
        <v>1445</v>
      </c>
    </row>
    <row r="1447" spans="1:1" x14ac:dyDescent="0.3">
      <c r="A1447" s="21">
        <v>1446</v>
      </c>
    </row>
    <row r="1448" spans="1:1" x14ac:dyDescent="0.3">
      <c r="A1448" s="21">
        <v>1447</v>
      </c>
    </row>
    <row r="1449" spans="1:1" x14ac:dyDescent="0.3">
      <c r="A1449" s="21">
        <v>1448</v>
      </c>
    </row>
    <row r="1450" spans="1:1" x14ac:dyDescent="0.3">
      <c r="A1450" s="21">
        <v>1449</v>
      </c>
    </row>
    <row r="1451" spans="1:1" x14ac:dyDescent="0.3">
      <c r="A1451" s="21">
        <v>1450</v>
      </c>
    </row>
    <row r="1452" spans="1:1" x14ac:dyDescent="0.3">
      <c r="A1452" s="21">
        <v>1451</v>
      </c>
    </row>
    <row r="1453" spans="1:1" x14ac:dyDescent="0.3">
      <c r="A1453" s="21">
        <v>1452</v>
      </c>
    </row>
    <row r="1454" spans="1:1" x14ac:dyDescent="0.3">
      <c r="A1454" s="21">
        <v>1453</v>
      </c>
    </row>
    <row r="1455" spans="1:1" x14ac:dyDescent="0.3">
      <c r="A1455" s="21">
        <v>1454</v>
      </c>
    </row>
    <row r="1456" spans="1:1" x14ac:dyDescent="0.3">
      <c r="A1456" s="21">
        <v>1455</v>
      </c>
    </row>
    <row r="1457" spans="1:1" x14ac:dyDescent="0.3">
      <c r="A1457" s="21">
        <v>1456</v>
      </c>
    </row>
    <row r="1458" spans="1:1" x14ac:dyDescent="0.3">
      <c r="A1458" s="21">
        <v>1457</v>
      </c>
    </row>
    <row r="1459" spans="1:1" x14ac:dyDescent="0.3">
      <c r="A1459" s="21">
        <v>1458</v>
      </c>
    </row>
    <row r="1460" spans="1:1" x14ac:dyDescent="0.3">
      <c r="A1460" s="21">
        <v>1459</v>
      </c>
    </row>
    <row r="1461" spans="1:1" x14ac:dyDescent="0.3">
      <c r="A1461" s="21">
        <v>1460</v>
      </c>
    </row>
    <row r="1462" spans="1:1" x14ac:dyDescent="0.3">
      <c r="A1462" s="21">
        <v>1461</v>
      </c>
    </row>
    <row r="1463" spans="1:1" x14ac:dyDescent="0.3">
      <c r="A1463" s="21">
        <v>1462</v>
      </c>
    </row>
    <row r="1464" spans="1:1" x14ac:dyDescent="0.3">
      <c r="A1464" s="21">
        <v>1463</v>
      </c>
    </row>
    <row r="1465" spans="1:1" x14ac:dyDescent="0.3">
      <c r="A1465" s="21">
        <v>1464</v>
      </c>
    </row>
    <row r="1466" spans="1:1" x14ac:dyDescent="0.3">
      <c r="A1466" s="21">
        <v>1465</v>
      </c>
    </row>
    <row r="1467" spans="1:1" x14ac:dyDescent="0.3">
      <c r="A1467" s="21">
        <v>1466</v>
      </c>
    </row>
    <row r="1468" spans="1:1" x14ac:dyDescent="0.3">
      <c r="A1468" s="21">
        <v>1467</v>
      </c>
    </row>
    <row r="1469" spans="1:1" x14ac:dyDescent="0.3">
      <c r="A1469" s="21">
        <v>1468</v>
      </c>
    </row>
    <row r="1470" spans="1:1" x14ac:dyDescent="0.3">
      <c r="A1470" s="21">
        <v>1469</v>
      </c>
    </row>
    <row r="1471" spans="1:1" x14ac:dyDescent="0.3">
      <c r="A1471" s="21">
        <v>1470</v>
      </c>
    </row>
    <row r="1472" spans="1:1" x14ac:dyDescent="0.3">
      <c r="A1472" s="21">
        <v>1471</v>
      </c>
    </row>
    <row r="1473" spans="1:1" x14ac:dyDescent="0.3">
      <c r="A1473" s="21">
        <v>1472</v>
      </c>
    </row>
    <row r="1474" spans="1:1" x14ac:dyDescent="0.3">
      <c r="A1474" s="21">
        <v>1473</v>
      </c>
    </row>
    <row r="1475" spans="1:1" x14ac:dyDescent="0.3">
      <c r="A1475" s="21">
        <v>1474</v>
      </c>
    </row>
    <row r="1476" spans="1:1" x14ac:dyDescent="0.3">
      <c r="A1476" s="21">
        <v>1475</v>
      </c>
    </row>
    <row r="1477" spans="1:1" x14ac:dyDescent="0.3">
      <c r="A1477" s="21">
        <v>1476</v>
      </c>
    </row>
    <row r="1478" spans="1:1" x14ac:dyDescent="0.3">
      <c r="A1478" s="21">
        <v>1477</v>
      </c>
    </row>
    <row r="1479" spans="1:1" x14ac:dyDescent="0.3">
      <c r="A1479" s="21">
        <v>1478</v>
      </c>
    </row>
    <row r="1480" spans="1:1" x14ac:dyDescent="0.3">
      <c r="A1480" s="21">
        <v>1479</v>
      </c>
    </row>
    <row r="1481" spans="1:1" x14ac:dyDescent="0.3">
      <c r="A1481" s="21">
        <v>1480</v>
      </c>
    </row>
    <row r="1482" spans="1:1" x14ac:dyDescent="0.3">
      <c r="A1482" s="21">
        <v>1481</v>
      </c>
    </row>
    <row r="1483" spans="1:1" x14ac:dyDescent="0.3">
      <c r="A1483" s="21">
        <v>1482</v>
      </c>
    </row>
    <row r="1484" spans="1:1" x14ac:dyDescent="0.3">
      <c r="A1484" s="21">
        <v>1483</v>
      </c>
    </row>
    <row r="1485" spans="1:1" x14ac:dyDescent="0.3">
      <c r="A1485" s="21">
        <v>1484</v>
      </c>
    </row>
    <row r="1486" spans="1:1" x14ac:dyDescent="0.3">
      <c r="A1486" s="21">
        <v>1485</v>
      </c>
    </row>
    <row r="1487" spans="1:1" x14ac:dyDescent="0.3">
      <c r="A1487" s="21">
        <v>1486</v>
      </c>
    </row>
    <row r="1488" spans="1:1" x14ac:dyDescent="0.3">
      <c r="A1488" s="21">
        <v>1487</v>
      </c>
    </row>
    <row r="1489" spans="1:1" x14ac:dyDescent="0.3">
      <c r="A1489" s="21">
        <v>1488</v>
      </c>
    </row>
    <row r="1490" spans="1:1" x14ac:dyDescent="0.3">
      <c r="A1490" s="21">
        <v>1489</v>
      </c>
    </row>
    <row r="1491" spans="1:1" x14ac:dyDescent="0.3">
      <c r="A1491" s="21">
        <v>1490</v>
      </c>
    </row>
    <row r="1492" spans="1:1" x14ac:dyDescent="0.3">
      <c r="A1492" s="21">
        <v>1491</v>
      </c>
    </row>
    <row r="1493" spans="1:1" x14ac:dyDescent="0.3">
      <c r="A1493" s="21">
        <v>1492</v>
      </c>
    </row>
    <row r="1494" spans="1:1" x14ac:dyDescent="0.3">
      <c r="A1494" s="21">
        <v>1493</v>
      </c>
    </row>
    <row r="1495" spans="1:1" x14ac:dyDescent="0.3">
      <c r="A1495" s="21">
        <v>1494</v>
      </c>
    </row>
    <row r="1496" spans="1:1" x14ac:dyDescent="0.3">
      <c r="A1496" s="21">
        <v>1495</v>
      </c>
    </row>
    <row r="1497" spans="1:1" x14ac:dyDescent="0.3">
      <c r="A1497" s="21">
        <v>1496</v>
      </c>
    </row>
    <row r="1498" spans="1:1" x14ac:dyDescent="0.3">
      <c r="A1498" s="21">
        <v>1497</v>
      </c>
    </row>
    <row r="1499" spans="1:1" x14ac:dyDescent="0.3">
      <c r="A1499" s="21">
        <v>1498</v>
      </c>
    </row>
    <row r="1500" spans="1:1" x14ac:dyDescent="0.3">
      <c r="A1500" s="21">
        <v>1499</v>
      </c>
    </row>
    <row r="1501" spans="1:1" x14ac:dyDescent="0.3">
      <c r="A1501" s="21">
        <v>1500</v>
      </c>
    </row>
    <row r="1502" spans="1:1" x14ac:dyDescent="0.3">
      <c r="A1502" s="21">
        <v>1501</v>
      </c>
    </row>
    <row r="1503" spans="1:1" x14ac:dyDescent="0.3">
      <c r="A1503" s="21">
        <v>1502</v>
      </c>
    </row>
    <row r="1504" spans="1:1" x14ac:dyDescent="0.3">
      <c r="A1504" s="21">
        <v>1503</v>
      </c>
    </row>
    <row r="1505" spans="1:1" x14ac:dyDescent="0.3">
      <c r="A1505" s="21">
        <v>1504</v>
      </c>
    </row>
    <row r="1506" spans="1:1" x14ac:dyDescent="0.3">
      <c r="A1506" s="21">
        <v>1505</v>
      </c>
    </row>
    <row r="1507" spans="1:1" x14ac:dyDescent="0.3">
      <c r="A1507" s="21">
        <v>1506</v>
      </c>
    </row>
    <row r="1508" spans="1:1" x14ac:dyDescent="0.3">
      <c r="A1508" s="21">
        <v>1507</v>
      </c>
    </row>
    <row r="1509" spans="1:1" x14ac:dyDescent="0.3">
      <c r="A1509" s="21">
        <v>1508</v>
      </c>
    </row>
    <row r="1510" spans="1:1" x14ac:dyDescent="0.3">
      <c r="A1510" s="21">
        <v>1509</v>
      </c>
    </row>
    <row r="1511" spans="1:1" x14ac:dyDescent="0.3">
      <c r="A1511" s="21">
        <v>1510</v>
      </c>
    </row>
    <row r="1512" spans="1:1" x14ac:dyDescent="0.3">
      <c r="A1512" s="21">
        <v>1511</v>
      </c>
    </row>
    <row r="1513" spans="1:1" x14ac:dyDescent="0.3">
      <c r="A1513" s="21">
        <v>1512</v>
      </c>
    </row>
    <row r="1514" spans="1:1" x14ac:dyDescent="0.3">
      <c r="A1514" s="21">
        <v>1513</v>
      </c>
    </row>
    <row r="1515" spans="1:1" x14ac:dyDescent="0.3">
      <c r="A1515" s="21">
        <v>1514</v>
      </c>
    </row>
    <row r="1516" spans="1:1" x14ac:dyDescent="0.3">
      <c r="A1516" s="21">
        <v>1515</v>
      </c>
    </row>
    <row r="1517" spans="1:1" x14ac:dyDescent="0.3">
      <c r="A1517" s="21">
        <v>1516</v>
      </c>
    </row>
    <row r="1518" spans="1:1" x14ac:dyDescent="0.3">
      <c r="A1518" s="21">
        <v>1517</v>
      </c>
    </row>
    <row r="1519" spans="1:1" x14ac:dyDescent="0.3">
      <c r="A1519" s="21">
        <v>1518</v>
      </c>
    </row>
    <row r="1520" spans="1:1" x14ac:dyDescent="0.3">
      <c r="A1520" s="21">
        <v>1519</v>
      </c>
    </row>
    <row r="1521" spans="1:1" x14ac:dyDescent="0.3">
      <c r="A1521" s="21">
        <v>1520</v>
      </c>
    </row>
    <row r="1522" spans="1:1" x14ac:dyDescent="0.3">
      <c r="A1522" s="21">
        <v>1521</v>
      </c>
    </row>
    <row r="1523" spans="1:1" x14ac:dyDescent="0.3">
      <c r="A1523" s="21">
        <v>1522</v>
      </c>
    </row>
    <row r="1524" spans="1:1" x14ac:dyDescent="0.3">
      <c r="A1524" s="21">
        <v>1523</v>
      </c>
    </row>
    <row r="1525" spans="1:1" x14ac:dyDescent="0.3">
      <c r="A1525" s="21">
        <v>1524</v>
      </c>
    </row>
    <row r="1526" spans="1:1" x14ac:dyDescent="0.3">
      <c r="A1526" s="21">
        <v>1525</v>
      </c>
    </row>
    <row r="1527" spans="1:1" x14ac:dyDescent="0.3">
      <c r="A1527" s="21">
        <v>1526</v>
      </c>
    </row>
    <row r="1528" spans="1:1" x14ac:dyDescent="0.3">
      <c r="A1528" s="21">
        <v>1527</v>
      </c>
    </row>
    <row r="1529" spans="1:1" x14ac:dyDescent="0.3">
      <c r="A1529" s="21">
        <v>1528</v>
      </c>
    </row>
    <row r="1530" spans="1:1" x14ac:dyDescent="0.3">
      <c r="A1530" s="21">
        <v>1529</v>
      </c>
    </row>
    <row r="1531" spans="1:1" x14ac:dyDescent="0.3">
      <c r="A1531" s="21">
        <v>1530</v>
      </c>
    </row>
    <row r="1532" spans="1:1" x14ac:dyDescent="0.3">
      <c r="A1532" s="21">
        <v>1531</v>
      </c>
    </row>
    <row r="1533" spans="1:1" x14ac:dyDescent="0.3">
      <c r="A1533" s="21">
        <v>1532</v>
      </c>
    </row>
    <row r="1534" spans="1:1" x14ac:dyDescent="0.3">
      <c r="A1534" s="21">
        <v>1533</v>
      </c>
    </row>
    <row r="1535" spans="1:1" x14ac:dyDescent="0.3">
      <c r="A1535" s="21">
        <v>1534</v>
      </c>
    </row>
    <row r="1536" spans="1:1" x14ac:dyDescent="0.3">
      <c r="A1536" s="21">
        <v>1535</v>
      </c>
    </row>
    <row r="1537" spans="1:1" x14ac:dyDescent="0.3">
      <c r="A1537" s="21">
        <v>1536</v>
      </c>
    </row>
    <row r="1538" spans="1:1" x14ac:dyDescent="0.3">
      <c r="A1538" s="21">
        <v>1537</v>
      </c>
    </row>
    <row r="1539" spans="1:1" x14ac:dyDescent="0.3">
      <c r="A1539" s="21">
        <v>1538</v>
      </c>
    </row>
    <row r="1540" spans="1:1" x14ac:dyDescent="0.3">
      <c r="A1540" s="21">
        <v>1539</v>
      </c>
    </row>
    <row r="1541" spans="1:1" x14ac:dyDescent="0.3">
      <c r="A1541" s="21">
        <v>1540</v>
      </c>
    </row>
    <row r="1542" spans="1:1" x14ac:dyDescent="0.3">
      <c r="A1542" s="21">
        <v>1541</v>
      </c>
    </row>
    <row r="1543" spans="1:1" x14ac:dyDescent="0.3">
      <c r="A1543" s="21">
        <v>1542</v>
      </c>
    </row>
    <row r="1544" spans="1:1" x14ac:dyDescent="0.3">
      <c r="A1544" s="21">
        <v>1543</v>
      </c>
    </row>
    <row r="1545" spans="1:1" x14ac:dyDescent="0.3">
      <c r="A1545" s="21">
        <v>1544</v>
      </c>
    </row>
    <row r="1546" spans="1:1" x14ac:dyDescent="0.3">
      <c r="A1546" s="21">
        <v>1545</v>
      </c>
    </row>
    <row r="1547" spans="1:1" x14ac:dyDescent="0.3">
      <c r="A1547" s="21">
        <v>1546</v>
      </c>
    </row>
    <row r="1548" spans="1:1" x14ac:dyDescent="0.3">
      <c r="A1548" s="21">
        <v>1547</v>
      </c>
    </row>
    <row r="1549" spans="1:1" x14ac:dyDescent="0.3">
      <c r="A1549" s="21">
        <v>1548</v>
      </c>
    </row>
    <row r="1550" spans="1:1" x14ac:dyDescent="0.3">
      <c r="A1550" s="21">
        <v>1549</v>
      </c>
    </row>
    <row r="1551" spans="1:1" x14ac:dyDescent="0.3">
      <c r="A1551" s="21">
        <v>1550</v>
      </c>
    </row>
    <row r="1552" spans="1:1" x14ac:dyDescent="0.3">
      <c r="A1552" s="21">
        <v>1551</v>
      </c>
    </row>
    <row r="1553" spans="1:1" x14ac:dyDescent="0.3">
      <c r="A1553" s="21">
        <v>1552</v>
      </c>
    </row>
    <row r="1554" spans="1:1" x14ac:dyDescent="0.3">
      <c r="A1554" s="21">
        <v>1553</v>
      </c>
    </row>
    <row r="1555" spans="1:1" x14ac:dyDescent="0.3">
      <c r="A1555" s="21">
        <v>1554</v>
      </c>
    </row>
    <row r="1556" spans="1:1" x14ac:dyDescent="0.3">
      <c r="A1556" s="21">
        <v>1555</v>
      </c>
    </row>
    <row r="1557" spans="1:1" x14ac:dyDescent="0.3">
      <c r="A1557" s="21">
        <v>1556</v>
      </c>
    </row>
    <row r="1558" spans="1:1" x14ac:dyDescent="0.3">
      <c r="A1558" s="21">
        <v>1557</v>
      </c>
    </row>
    <row r="1559" spans="1:1" x14ac:dyDescent="0.3">
      <c r="A1559" s="21">
        <v>1558</v>
      </c>
    </row>
    <row r="1560" spans="1:1" x14ac:dyDescent="0.3">
      <c r="A1560" s="21">
        <v>1559</v>
      </c>
    </row>
    <row r="1561" spans="1:1" x14ac:dyDescent="0.3">
      <c r="A1561" s="21">
        <v>1560</v>
      </c>
    </row>
    <row r="1562" spans="1:1" x14ac:dyDescent="0.3">
      <c r="A1562" s="21">
        <v>1561</v>
      </c>
    </row>
    <row r="1563" spans="1:1" x14ac:dyDescent="0.3">
      <c r="A1563" s="21">
        <v>1562</v>
      </c>
    </row>
    <row r="1564" spans="1:1" x14ac:dyDescent="0.3">
      <c r="A1564" s="21">
        <v>1563</v>
      </c>
    </row>
    <row r="1565" spans="1:1" x14ac:dyDescent="0.3">
      <c r="A1565" s="21">
        <v>1564</v>
      </c>
    </row>
    <row r="1566" spans="1:1" x14ac:dyDescent="0.3">
      <c r="A1566" s="21">
        <v>1565</v>
      </c>
    </row>
    <row r="1567" spans="1:1" x14ac:dyDescent="0.3">
      <c r="A1567" s="21">
        <v>1566</v>
      </c>
    </row>
    <row r="1568" spans="1:1" x14ac:dyDescent="0.3">
      <c r="A1568" s="21">
        <v>1567</v>
      </c>
    </row>
    <row r="1569" spans="1:1" x14ac:dyDescent="0.3">
      <c r="A1569" s="21">
        <v>1568</v>
      </c>
    </row>
    <row r="1570" spans="1:1" x14ac:dyDescent="0.3">
      <c r="A1570" s="21">
        <v>1569</v>
      </c>
    </row>
    <row r="1571" spans="1:1" x14ac:dyDescent="0.3">
      <c r="A1571" s="21">
        <v>1570</v>
      </c>
    </row>
    <row r="1572" spans="1:1" x14ac:dyDescent="0.3">
      <c r="A1572" s="21">
        <v>1571</v>
      </c>
    </row>
    <row r="1573" spans="1:1" x14ac:dyDescent="0.3">
      <c r="A1573" s="21">
        <v>1572</v>
      </c>
    </row>
    <row r="1574" spans="1:1" x14ac:dyDescent="0.3">
      <c r="A1574" s="21">
        <v>1573</v>
      </c>
    </row>
    <row r="1575" spans="1:1" x14ac:dyDescent="0.3">
      <c r="A1575" s="21">
        <v>1574</v>
      </c>
    </row>
    <row r="1576" spans="1:1" x14ac:dyDescent="0.3">
      <c r="A1576" s="21">
        <v>1575</v>
      </c>
    </row>
    <row r="1577" spans="1:1" x14ac:dyDescent="0.3">
      <c r="A1577" s="21">
        <v>1576</v>
      </c>
    </row>
    <row r="1578" spans="1:1" x14ac:dyDescent="0.3">
      <c r="A1578" s="21">
        <v>1577</v>
      </c>
    </row>
    <row r="1579" spans="1:1" x14ac:dyDescent="0.3">
      <c r="A1579" s="21">
        <v>1578</v>
      </c>
    </row>
    <row r="1580" spans="1:1" x14ac:dyDescent="0.3">
      <c r="A1580" s="21">
        <v>1579</v>
      </c>
    </row>
    <row r="1581" spans="1:1" x14ac:dyDescent="0.3">
      <c r="A1581" s="21">
        <v>1580</v>
      </c>
    </row>
    <row r="1582" spans="1:1" x14ac:dyDescent="0.3">
      <c r="A1582" s="21">
        <v>1581</v>
      </c>
    </row>
    <row r="1583" spans="1:1" x14ac:dyDescent="0.3">
      <c r="A1583" s="21">
        <v>1582</v>
      </c>
    </row>
    <row r="1584" spans="1:1" x14ac:dyDescent="0.3">
      <c r="A1584" s="21">
        <v>1583</v>
      </c>
    </row>
    <row r="1585" spans="1:1" x14ac:dyDescent="0.3">
      <c r="A1585" s="21">
        <v>1584</v>
      </c>
    </row>
    <row r="1586" spans="1:1" x14ac:dyDescent="0.3">
      <c r="A1586" s="21">
        <v>1585</v>
      </c>
    </row>
    <row r="1587" spans="1:1" x14ac:dyDescent="0.3">
      <c r="A1587" s="21">
        <v>1586</v>
      </c>
    </row>
    <row r="1588" spans="1:1" x14ac:dyDescent="0.3">
      <c r="A1588" s="21">
        <v>1587</v>
      </c>
    </row>
    <row r="1589" spans="1:1" x14ac:dyDescent="0.3">
      <c r="A1589" s="21">
        <v>1588</v>
      </c>
    </row>
    <row r="1590" spans="1:1" x14ac:dyDescent="0.3">
      <c r="A1590" s="21">
        <v>1589</v>
      </c>
    </row>
    <row r="1591" spans="1:1" x14ac:dyDescent="0.3">
      <c r="A1591" s="21">
        <v>1590</v>
      </c>
    </row>
    <row r="1592" spans="1:1" x14ac:dyDescent="0.3">
      <c r="A1592" s="21">
        <v>1591</v>
      </c>
    </row>
    <row r="1593" spans="1:1" x14ac:dyDescent="0.3">
      <c r="A1593" s="21">
        <v>1592</v>
      </c>
    </row>
    <row r="1594" spans="1:1" x14ac:dyDescent="0.3">
      <c r="A1594" s="21">
        <v>1593</v>
      </c>
    </row>
    <row r="1595" spans="1:1" x14ac:dyDescent="0.3">
      <c r="A1595" s="21">
        <v>1594</v>
      </c>
    </row>
    <row r="1596" spans="1:1" x14ac:dyDescent="0.3">
      <c r="A1596" s="21">
        <v>1595</v>
      </c>
    </row>
    <row r="1597" spans="1:1" x14ac:dyDescent="0.3">
      <c r="A1597" s="21">
        <v>1596</v>
      </c>
    </row>
    <row r="1598" spans="1:1" x14ac:dyDescent="0.3">
      <c r="A1598" s="21">
        <v>1597</v>
      </c>
    </row>
    <row r="1599" spans="1:1" x14ac:dyDescent="0.3">
      <c r="A1599" s="21">
        <v>1598</v>
      </c>
    </row>
    <row r="1600" spans="1:1" x14ac:dyDescent="0.3">
      <c r="A1600" s="21">
        <v>1599</v>
      </c>
    </row>
    <row r="1601" spans="1:1" x14ac:dyDescent="0.3">
      <c r="A1601" s="21">
        <v>1600</v>
      </c>
    </row>
    <row r="1602" spans="1:1" x14ac:dyDescent="0.3">
      <c r="A1602" s="21">
        <v>1601</v>
      </c>
    </row>
    <row r="1603" spans="1:1" x14ac:dyDescent="0.3">
      <c r="A1603" s="21">
        <v>1602</v>
      </c>
    </row>
    <row r="1604" spans="1:1" x14ac:dyDescent="0.3">
      <c r="A1604" s="21">
        <v>1603</v>
      </c>
    </row>
    <row r="1605" spans="1:1" x14ac:dyDescent="0.3">
      <c r="A1605" s="21">
        <v>1604</v>
      </c>
    </row>
    <row r="1606" spans="1:1" x14ac:dyDescent="0.3">
      <c r="A1606" s="21">
        <v>1605</v>
      </c>
    </row>
    <row r="1607" spans="1:1" x14ac:dyDescent="0.3">
      <c r="A1607" s="21">
        <v>1606</v>
      </c>
    </row>
    <row r="1608" spans="1:1" x14ac:dyDescent="0.3">
      <c r="A1608" s="21">
        <v>1607</v>
      </c>
    </row>
    <row r="1609" spans="1:1" x14ac:dyDescent="0.3">
      <c r="A1609" s="21">
        <v>1608</v>
      </c>
    </row>
    <row r="1610" spans="1:1" x14ac:dyDescent="0.3">
      <c r="A1610" s="21">
        <v>1609</v>
      </c>
    </row>
    <row r="1611" spans="1:1" x14ac:dyDescent="0.3">
      <c r="A1611" s="21">
        <v>1610</v>
      </c>
    </row>
    <row r="1612" spans="1:1" x14ac:dyDescent="0.3">
      <c r="A1612" s="21">
        <v>1611</v>
      </c>
    </row>
    <row r="1613" spans="1:1" x14ac:dyDescent="0.3">
      <c r="A1613" s="21">
        <v>1612</v>
      </c>
    </row>
    <row r="1614" spans="1:1" x14ac:dyDescent="0.3">
      <c r="A1614" s="21">
        <v>1613</v>
      </c>
    </row>
    <row r="1615" spans="1:1" x14ac:dyDescent="0.3">
      <c r="A1615" s="21">
        <v>1614</v>
      </c>
    </row>
    <row r="1616" spans="1:1" x14ac:dyDescent="0.3">
      <c r="A1616" s="21">
        <v>1615</v>
      </c>
    </row>
    <row r="1617" spans="1:1" x14ac:dyDescent="0.3">
      <c r="A1617" s="21">
        <v>1616</v>
      </c>
    </row>
    <row r="1618" spans="1:1" x14ac:dyDescent="0.3">
      <c r="A1618" s="21">
        <v>1617</v>
      </c>
    </row>
    <row r="1619" spans="1:1" x14ac:dyDescent="0.3">
      <c r="A1619" s="21">
        <v>1618</v>
      </c>
    </row>
    <row r="1620" spans="1:1" x14ac:dyDescent="0.3">
      <c r="A1620" s="21">
        <v>1619</v>
      </c>
    </row>
    <row r="1621" spans="1:1" x14ac:dyDescent="0.3">
      <c r="A1621" s="21">
        <v>1620</v>
      </c>
    </row>
    <row r="1622" spans="1:1" x14ac:dyDescent="0.3">
      <c r="A1622" s="21">
        <v>1621</v>
      </c>
    </row>
    <row r="1623" spans="1:1" x14ac:dyDescent="0.3">
      <c r="A1623" s="21">
        <v>1622</v>
      </c>
    </row>
    <row r="1624" spans="1:1" x14ac:dyDescent="0.3">
      <c r="A1624" s="21">
        <v>1623</v>
      </c>
    </row>
    <row r="1625" spans="1:1" x14ac:dyDescent="0.3">
      <c r="A1625" s="21">
        <v>1624</v>
      </c>
    </row>
    <row r="1626" spans="1:1" x14ac:dyDescent="0.3">
      <c r="A1626" s="21">
        <v>1625</v>
      </c>
    </row>
    <row r="1627" spans="1:1" x14ac:dyDescent="0.3">
      <c r="A1627" s="21">
        <v>1626</v>
      </c>
    </row>
    <row r="1628" spans="1:1" x14ac:dyDescent="0.3">
      <c r="A1628" s="21">
        <v>1627</v>
      </c>
    </row>
    <row r="1629" spans="1:1" x14ac:dyDescent="0.3">
      <c r="A1629" s="21">
        <v>1628</v>
      </c>
    </row>
    <row r="1630" spans="1:1" x14ac:dyDescent="0.3">
      <c r="A1630" s="21">
        <v>1629</v>
      </c>
    </row>
    <row r="1631" spans="1:1" x14ac:dyDescent="0.3">
      <c r="A1631" s="21">
        <v>1630</v>
      </c>
    </row>
    <row r="1632" spans="1:1" x14ac:dyDescent="0.3">
      <c r="A1632" s="21">
        <v>1631</v>
      </c>
    </row>
    <row r="1633" spans="1:1" x14ac:dyDescent="0.3">
      <c r="A1633" s="21">
        <v>1632</v>
      </c>
    </row>
    <row r="1634" spans="1:1" x14ac:dyDescent="0.3">
      <c r="A1634" s="21">
        <v>1633</v>
      </c>
    </row>
    <row r="1635" spans="1:1" x14ac:dyDescent="0.3">
      <c r="A1635" s="21">
        <v>1634</v>
      </c>
    </row>
    <row r="1636" spans="1:1" x14ac:dyDescent="0.3">
      <c r="A1636" s="21">
        <v>1635</v>
      </c>
    </row>
    <row r="1637" spans="1:1" x14ac:dyDescent="0.3">
      <c r="A1637" s="21">
        <v>1636</v>
      </c>
    </row>
    <row r="1638" spans="1:1" x14ac:dyDescent="0.3">
      <c r="A1638" s="21">
        <v>1637</v>
      </c>
    </row>
    <row r="1639" spans="1:1" x14ac:dyDescent="0.3">
      <c r="A1639" s="21">
        <v>1638</v>
      </c>
    </row>
    <row r="1640" spans="1:1" x14ac:dyDescent="0.3">
      <c r="A1640" s="21">
        <v>1639</v>
      </c>
    </row>
    <row r="1641" spans="1:1" x14ac:dyDescent="0.3">
      <c r="A1641" s="21">
        <v>1640</v>
      </c>
    </row>
    <row r="1642" spans="1:1" x14ac:dyDescent="0.3">
      <c r="A1642" s="21">
        <v>1641</v>
      </c>
    </row>
    <row r="1643" spans="1:1" x14ac:dyDescent="0.3">
      <c r="A1643" s="21">
        <v>1642</v>
      </c>
    </row>
    <row r="1644" spans="1:1" x14ac:dyDescent="0.3">
      <c r="A1644" s="21">
        <v>1643</v>
      </c>
    </row>
    <row r="1645" spans="1:1" x14ac:dyDescent="0.3">
      <c r="A1645" s="21">
        <v>1644</v>
      </c>
    </row>
    <row r="1646" spans="1:1" x14ac:dyDescent="0.3">
      <c r="A1646" s="21">
        <v>1645</v>
      </c>
    </row>
    <row r="1647" spans="1:1" x14ac:dyDescent="0.3">
      <c r="A1647" s="21">
        <v>1646</v>
      </c>
    </row>
    <row r="1648" spans="1:1" x14ac:dyDescent="0.3">
      <c r="A1648" s="21">
        <v>1647</v>
      </c>
    </row>
    <row r="1649" spans="1:1" x14ac:dyDescent="0.3">
      <c r="A1649" s="21">
        <v>1648</v>
      </c>
    </row>
    <row r="1650" spans="1:1" x14ac:dyDescent="0.3">
      <c r="A1650" s="21">
        <v>1649</v>
      </c>
    </row>
    <row r="1651" spans="1:1" x14ac:dyDescent="0.3">
      <c r="A1651" s="21">
        <v>1650</v>
      </c>
    </row>
    <row r="1652" spans="1:1" x14ac:dyDescent="0.3">
      <c r="A1652" s="21">
        <v>1651</v>
      </c>
    </row>
    <row r="1653" spans="1:1" x14ac:dyDescent="0.3">
      <c r="A1653" s="21">
        <v>1652</v>
      </c>
    </row>
    <row r="1654" spans="1:1" x14ac:dyDescent="0.3">
      <c r="A1654" s="21">
        <v>1653</v>
      </c>
    </row>
    <row r="1655" spans="1:1" x14ac:dyDescent="0.3">
      <c r="A1655" s="21">
        <v>1654</v>
      </c>
    </row>
    <row r="1656" spans="1:1" x14ac:dyDescent="0.3">
      <c r="A1656" s="21">
        <v>1655</v>
      </c>
    </row>
    <row r="1657" spans="1:1" x14ac:dyDescent="0.3">
      <c r="A1657" s="21">
        <v>1656</v>
      </c>
    </row>
    <row r="1658" spans="1:1" x14ac:dyDescent="0.3">
      <c r="A1658" s="21">
        <v>1657</v>
      </c>
    </row>
    <row r="1659" spans="1:1" x14ac:dyDescent="0.3">
      <c r="A1659" s="21">
        <v>1658</v>
      </c>
    </row>
    <row r="1660" spans="1:1" x14ac:dyDescent="0.3">
      <c r="A1660" s="21">
        <v>1659</v>
      </c>
    </row>
    <row r="1661" spans="1:1" x14ac:dyDescent="0.3">
      <c r="A1661" s="21">
        <v>1660</v>
      </c>
    </row>
    <row r="1662" spans="1:1" x14ac:dyDescent="0.3">
      <c r="A1662" s="21">
        <v>1661</v>
      </c>
    </row>
    <row r="1663" spans="1:1" x14ac:dyDescent="0.3">
      <c r="A1663" s="21">
        <v>1662</v>
      </c>
    </row>
    <row r="1664" spans="1:1" x14ac:dyDescent="0.3">
      <c r="A1664" s="21">
        <v>1663</v>
      </c>
    </row>
    <row r="1665" spans="1:1" x14ac:dyDescent="0.3">
      <c r="A1665" s="21">
        <v>1664</v>
      </c>
    </row>
    <row r="1666" spans="1:1" x14ac:dyDescent="0.3">
      <c r="A1666" s="21">
        <v>1665</v>
      </c>
    </row>
    <row r="1667" spans="1:1" x14ac:dyDescent="0.3">
      <c r="A1667" s="21">
        <v>1666</v>
      </c>
    </row>
    <row r="1668" spans="1:1" x14ac:dyDescent="0.3">
      <c r="A1668" s="21">
        <v>1667</v>
      </c>
    </row>
    <row r="1669" spans="1:1" x14ac:dyDescent="0.3">
      <c r="A1669" s="21">
        <v>1668</v>
      </c>
    </row>
    <row r="1670" spans="1:1" x14ac:dyDescent="0.3">
      <c r="A1670" s="21">
        <v>1669</v>
      </c>
    </row>
    <row r="1671" spans="1:1" x14ac:dyDescent="0.3">
      <c r="A1671" s="21">
        <v>1670</v>
      </c>
    </row>
    <row r="1672" spans="1:1" x14ac:dyDescent="0.3">
      <c r="A1672" s="21">
        <v>1671</v>
      </c>
    </row>
    <row r="1673" spans="1:1" x14ac:dyDescent="0.3">
      <c r="A1673" s="21">
        <v>1672</v>
      </c>
    </row>
    <row r="1674" spans="1:1" x14ac:dyDescent="0.3">
      <c r="A1674" s="21">
        <v>1673</v>
      </c>
    </row>
    <row r="1675" spans="1:1" x14ac:dyDescent="0.3">
      <c r="A1675" s="21">
        <v>1674</v>
      </c>
    </row>
    <row r="1676" spans="1:1" x14ac:dyDescent="0.3">
      <c r="A1676" s="21">
        <v>1675</v>
      </c>
    </row>
    <row r="1677" spans="1:1" x14ac:dyDescent="0.3">
      <c r="A1677" s="21">
        <v>1676</v>
      </c>
    </row>
    <row r="1678" spans="1:1" x14ac:dyDescent="0.3">
      <c r="A1678" s="21">
        <v>1677</v>
      </c>
    </row>
    <row r="1679" spans="1:1" x14ac:dyDescent="0.3">
      <c r="A1679" s="21">
        <v>1678</v>
      </c>
    </row>
    <row r="1680" spans="1:1" x14ac:dyDescent="0.3">
      <c r="A1680" s="21">
        <v>1679</v>
      </c>
    </row>
    <row r="1681" spans="1:1" x14ac:dyDescent="0.3">
      <c r="A1681" s="21">
        <v>1680</v>
      </c>
    </row>
    <row r="1682" spans="1:1" x14ac:dyDescent="0.3">
      <c r="A1682" s="21">
        <v>1681</v>
      </c>
    </row>
    <row r="1683" spans="1:1" x14ac:dyDescent="0.3">
      <c r="A1683" s="21">
        <v>1682</v>
      </c>
    </row>
    <row r="1684" spans="1:1" x14ac:dyDescent="0.3">
      <c r="A1684" s="21">
        <v>1683</v>
      </c>
    </row>
    <row r="1685" spans="1:1" x14ac:dyDescent="0.3">
      <c r="A1685" s="21">
        <v>1684</v>
      </c>
    </row>
    <row r="1686" spans="1:1" x14ac:dyDescent="0.3">
      <c r="A1686" s="21">
        <v>1685</v>
      </c>
    </row>
    <row r="1687" spans="1:1" x14ac:dyDescent="0.3">
      <c r="A1687" s="21">
        <v>1686</v>
      </c>
    </row>
    <row r="1688" spans="1:1" x14ac:dyDescent="0.3">
      <c r="A1688" s="21">
        <v>1687</v>
      </c>
    </row>
    <row r="1689" spans="1:1" x14ac:dyDescent="0.3">
      <c r="A1689" s="21">
        <v>1688</v>
      </c>
    </row>
    <row r="1690" spans="1:1" x14ac:dyDescent="0.3">
      <c r="A1690" s="21">
        <v>1689</v>
      </c>
    </row>
    <row r="1691" spans="1:1" x14ac:dyDescent="0.3">
      <c r="A1691" s="21">
        <v>1690</v>
      </c>
    </row>
    <row r="1692" spans="1:1" x14ac:dyDescent="0.3">
      <c r="A1692" s="21">
        <v>1691</v>
      </c>
    </row>
    <row r="1693" spans="1:1" x14ac:dyDescent="0.3">
      <c r="A1693" s="21">
        <v>1692</v>
      </c>
    </row>
    <row r="1694" spans="1:1" x14ac:dyDescent="0.3">
      <c r="A1694" s="21">
        <v>1693</v>
      </c>
    </row>
    <row r="1695" spans="1:1" x14ac:dyDescent="0.3">
      <c r="A1695" s="21">
        <v>1694</v>
      </c>
    </row>
    <row r="1696" spans="1:1" x14ac:dyDescent="0.3">
      <c r="A1696" s="21">
        <v>1695</v>
      </c>
    </row>
    <row r="1697" spans="1:1" x14ac:dyDescent="0.3">
      <c r="A1697" s="21">
        <v>1696</v>
      </c>
    </row>
    <row r="1698" spans="1:1" x14ac:dyDescent="0.3">
      <c r="A1698" s="21">
        <v>1697</v>
      </c>
    </row>
    <row r="1699" spans="1:1" x14ac:dyDescent="0.3">
      <c r="A1699" s="21">
        <v>1698</v>
      </c>
    </row>
    <row r="1700" spans="1:1" x14ac:dyDescent="0.3">
      <c r="A1700" s="21">
        <v>1699</v>
      </c>
    </row>
    <row r="1701" spans="1:1" x14ac:dyDescent="0.3">
      <c r="A1701" s="21">
        <v>1700</v>
      </c>
    </row>
    <row r="1702" spans="1:1" x14ac:dyDescent="0.3">
      <c r="A1702" s="21">
        <v>1701</v>
      </c>
    </row>
    <row r="1703" spans="1:1" x14ac:dyDescent="0.3">
      <c r="A1703" s="21">
        <v>1702</v>
      </c>
    </row>
    <row r="1704" spans="1:1" x14ac:dyDescent="0.3">
      <c r="A1704" s="21">
        <v>1703</v>
      </c>
    </row>
    <row r="1705" spans="1:1" x14ac:dyDescent="0.3">
      <c r="A1705" s="21">
        <v>1704</v>
      </c>
    </row>
    <row r="1706" spans="1:1" x14ac:dyDescent="0.3">
      <c r="A1706" s="21">
        <v>1705</v>
      </c>
    </row>
    <row r="1707" spans="1:1" x14ac:dyDescent="0.3">
      <c r="A1707" s="21">
        <v>1706</v>
      </c>
    </row>
    <row r="1708" spans="1:1" x14ac:dyDescent="0.3">
      <c r="A1708" s="21">
        <v>1707</v>
      </c>
    </row>
    <row r="1709" spans="1:1" x14ac:dyDescent="0.3">
      <c r="A1709" s="21">
        <v>1708</v>
      </c>
    </row>
    <row r="1710" spans="1:1" x14ac:dyDescent="0.3">
      <c r="A1710" s="21">
        <v>1709</v>
      </c>
    </row>
    <row r="1711" spans="1:1" x14ac:dyDescent="0.3">
      <c r="A1711" s="21">
        <v>1710</v>
      </c>
    </row>
    <row r="1712" spans="1:1" x14ac:dyDescent="0.3">
      <c r="A1712" s="21">
        <v>1711</v>
      </c>
    </row>
    <row r="1713" spans="1:1" x14ac:dyDescent="0.3">
      <c r="A1713" s="21">
        <v>1712</v>
      </c>
    </row>
    <row r="1714" spans="1:1" x14ac:dyDescent="0.3">
      <c r="A1714" s="21">
        <v>1713</v>
      </c>
    </row>
    <row r="1715" spans="1:1" x14ac:dyDescent="0.3">
      <c r="A1715" s="21">
        <v>1714</v>
      </c>
    </row>
    <row r="1716" spans="1:1" x14ac:dyDescent="0.3">
      <c r="A1716" s="21">
        <v>1715</v>
      </c>
    </row>
    <row r="1717" spans="1:1" x14ac:dyDescent="0.3">
      <c r="A1717" s="21">
        <v>1716</v>
      </c>
    </row>
    <row r="1718" spans="1:1" x14ac:dyDescent="0.3">
      <c r="A1718" s="21">
        <v>1717</v>
      </c>
    </row>
    <row r="1719" spans="1:1" x14ac:dyDescent="0.3">
      <c r="A1719" s="21">
        <v>1718</v>
      </c>
    </row>
    <row r="1720" spans="1:1" x14ac:dyDescent="0.3">
      <c r="A1720" s="21">
        <v>1719</v>
      </c>
    </row>
    <row r="1721" spans="1:1" x14ac:dyDescent="0.3">
      <c r="A1721" s="21">
        <v>1720</v>
      </c>
    </row>
    <row r="1722" spans="1:1" x14ac:dyDescent="0.3">
      <c r="A1722" s="21">
        <v>1721</v>
      </c>
    </row>
    <row r="1723" spans="1:1" x14ac:dyDescent="0.3">
      <c r="A1723" s="21">
        <v>1722</v>
      </c>
    </row>
    <row r="1724" spans="1:1" x14ac:dyDescent="0.3">
      <c r="A1724" s="21">
        <v>1723</v>
      </c>
    </row>
    <row r="1725" spans="1:1" x14ac:dyDescent="0.3">
      <c r="A1725" s="21">
        <v>1724</v>
      </c>
    </row>
    <row r="1726" spans="1:1" x14ac:dyDescent="0.3">
      <c r="A1726" s="21">
        <v>1725</v>
      </c>
    </row>
    <row r="1727" spans="1:1" x14ac:dyDescent="0.3">
      <c r="A1727" s="21">
        <v>1726</v>
      </c>
    </row>
    <row r="1728" spans="1:1" x14ac:dyDescent="0.3">
      <c r="A1728" s="21">
        <v>1727</v>
      </c>
    </row>
    <row r="1729" spans="1:1" x14ac:dyDescent="0.3">
      <c r="A1729" s="21">
        <v>1728</v>
      </c>
    </row>
    <row r="1730" spans="1:1" x14ac:dyDescent="0.3">
      <c r="A1730" s="21">
        <v>1729</v>
      </c>
    </row>
    <row r="1731" spans="1:1" x14ac:dyDescent="0.3">
      <c r="A1731" s="21">
        <v>1730</v>
      </c>
    </row>
    <row r="1732" spans="1:1" x14ac:dyDescent="0.3">
      <c r="A1732" s="21">
        <v>1731</v>
      </c>
    </row>
    <row r="1733" spans="1:1" x14ac:dyDescent="0.3">
      <c r="A1733" s="21">
        <v>1732</v>
      </c>
    </row>
    <row r="1734" spans="1:1" x14ac:dyDescent="0.3">
      <c r="A1734" s="21">
        <v>1733</v>
      </c>
    </row>
    <row r="1735" spans="1:1" x14ac:dyDescent="0.3">
      <c r="A1735" s="21">
        <v>1734</v>
      </c>
    </row>
    <row r="1736" spans="1:1" x14ac:dyDescent="0.3">
      <c r="A1736" s="21">
        <v>1735</v>
      </c>
    </row>
    <row r="1737" spans="1:1" x14ac:dyDescent="0.3">
      <c r="A1737" s="21">
        <v>1736</v>
      </c>
    </row>
    <row r="1738" spans="1:1" x14ac:dyDescent="0.3">
      <c r="A1738" s="21">
        <v>1737</v>
      </c>
    </row>
    <row r="1739" spans="1:1" x14ac:dyDescent="0.3">
      <c r="A1739" s="21">
        <v>1738</v>
      </c>
    </row>
    <row r="1740" spans="1:1" x14ac:dyDescent="0.3">
      <c r="A1740" s="21">
        <v>1739</v>
      </c>
    </row>
    <row r="1741" spans="1:1" x14ac:dyDescent="0.3">
      <c r="A1741" s="21">
        <v>1740</v>
      </c>
    </row>
    <row r="1742" spans="1:1" x14ac:dyDescent="0.3">
      <c r="A1742" s="21">
        <v>1741</v>
      </c>
    </row>
    <row r="1743" spans="1:1" x14ac:dyDescent="0.3">
      <c r="A1743" s="21">
        <v>1742</v>
      </c>
    </row>
    <row r="1744" spans="1:1" x14ac:dyDescent="0.3">
      <c r="A1744" s="21">
        <v>1743</v>
      </c>
    </row>
    <row r="1745" spans="1:1" x14ac:dyDescent="0.3">
      <c r="A1745" s="21">
        <v>1744</v>
      </c>
    </row>
    <row r="1746" spans="1:1" x14ac:dyDescent="0.3">
      <c r="A1746" s="21">
        <v>1745</v>
      </c>
    </row>
    <row r="1747" spans="1:1" x14ac:dyDescent="0.3">
      <c r="A1747" s="21">
        <v>1746</v>
      </c>
    </row>
    <row r="1748" spans="1:1" x14ac:dyDescent="0.3">
      <c r="A1748" s="21">
        <v>1747</v>
      </c>
    </row>
    <row r="1749" spans="1:1" x14ac:dyDescent="0.3">
      <c r="A1749" s="21">
        <v>1748</v>
      </c>
    </row>
    <row r="1750" spans="1:1" x14ac:dyDescent="0.3">
      <c r="A1750" s="21">
        <v>1749</v>
      </c>
    </row>
    <row r="1751" spans="1:1" x14ac:dyDescent="0.3">
      <c r="A1751" s="21">
        <v>1750</v>
      </c>
    </row>
    <row r="1752" spans="1:1" x14ac:dyDescent="0.3">
      <c r="A1752" s="21">
        <v>1751</v>
      </c>
    </row>
    <row r="1753" spans="1:1" x14ac:dyDescent="0.3">
      <c r="A1753" s="21">
        <v>1752</v>
      </c>
    </row>
    <row r="1754" spans="1:1" x14ac:dyDescent="0.3">
      <c r="A1754" s="21">
        <v>1753</v>
      </c>
    </row>
    <row r="1755" spans="1:1" x14ac:dyDescent="0.3">
      <c r="A1755" s="21">
        <v>1754</v>
      </c>
    </row>
    <row r="1756" spans="1:1" x14ac:dyDescent="0.3">
      <c r="A1756" s="21">
        <v>1755</v>
      </c>
    </row>
    <row r="1757" spans="1:1" x14ac:dyDescent="0.3">
      <c r="A1757" s="21">
        <v>1756</v>
      </c>
    </row>
    <row r="1758" spans="1:1" x14ac:dyDescent="0.3">
      <c r="A1758" s="21">
        <v>1757</v>
      </c>
    </row>
    <row r="1759" spans="1:1" x14ac:dyDescent="0.3">
      <c r="A1759" s="21">
        <v>1758</v>
      </c>
    </row>
    <row r="1760" spans="1:1" x14ac:dyDescent="0.3">
      <c r="A1760" s="21">
        <v>1759</v>
      </c>
    </row>
    <row r="1761" spans="1:1" x14ac:dyDescent="0.3">
      <c r="A1761" s="21">
        <v>1760</v>
      </c>
    </row>
    <row r="1762" spans="1:1" x14ac:dyDescent="0.3">
      <c r="A1762" s="21">
        <v>1761</v>
      </c>
    </row>
    <row r="1763" spans="1:1" x14ac:dyDescent="0.3">
      <c r="A1763" s="21">
        <v>1762</v>
      </c>
    </row>
    <row r="1764" spans="1:1" x14ac:dyDescent="0.3">
      <c r="A1764" s="21">
        <v>1763</v>
      </c>
    </row>
    <row r="1765" spans="1:1" x14ac:dyDescent="0.3">
      <c r="A1765" s="21">
        <v>1764</v>
      </c>
    </row>
    <row r="1766" spans="1:1" x14ac:dyDescent="0.3">
      <c r="A1766" s="21">
        <v>1765</v>
      </c>
    </row>
    <row r="1767" spans="1:1" x14ac:dyDescent="0.3">
      <c r="A1767" s="21">
        <v>1766</v>
      </c>
    </row>
    <row r="1768" spans="1:1" x14ac:dyDescent="0.3">
      <c r="A1768" s="21">
        <v>1767</v>
      </c>
    </row>
    <row r="1769" spans="1:1" x14ac:dyDescent="0.3">
      <c r="A1769" s="21">
        <v>1768</v>
      </c>
    </row>
    <row r="1770" spans="1:1" x14ac:dyDescent="0.3">
      <c r="A1770" s="21">
        <v>1769</v>
      </c>
    </row>
    <row r="1771" spans="1:1" x14ac:dyDescent="0.3">
      <c r="A1771" s="21">
        <v>1770</v>
      </c>
    </row>
    <row r="1772" spans="1:1" x14ac:dyDescent="0.3">
      <c r="A1772" s="21">
        <v>1771</v>
      </c>
    </row>
    <row r="1773" spans="1:1" x14ac:dyDescent="0.3">
      <c r="A1773" s="21">
        <v>1772</v>
      </c>
    </row>
    <row r="1774" spans="1:1" x14ac:dyDescent="0.3">
      <c r="A1774" s="21">
        <v>1773</v>
      </c>
    </row>
    <row r="1775" spans="1:1" x14ac:dyDescent="0.3">
      <c r="A1775" s="21">
        <v>1774</v>
      </c>
    </row>
    <row r="1776" spans="1:1" x14ac:dyDescent="0.3">
      <c r="A1776" s="21">
        <v>1775</v>
      </c>
    </row>
    <row r="1777" spans="1:1" x14ac:dyDescent="0.3">
      <c r="A1777" s="21">
        <v>1776</v>
      </c>
    </row>
    <row r="1778" spans="1:1" x14ac:dyDescent="0.3">
      <c r="A1778" s="21">
        <v>1777</v>
      </c>
    </row>
    <row r="1779" spans="1:1" x14ac:dyDescent="0.3">
      <c r="A1779" s="21">
        <v>1778</v>
      </c>
    </row>
    <row r="1780" spans="1:1" x14ac:dyDescent="0.3">
      <c r="A1780" s="21">
        <v>1779</v>
      </c>
    </row>
    <row r="1781" spans="1:1" x14ac:dyDescent="0.3">
      <c r="A1781" s="21">
        <v>1780</v>
      </c>
    </row>
    <row r="1782" spans="1:1" x14ac:dyDescent="0.3">
      <c r="A1782" s="21">
        <v>1781</v>
      </c>
    </row>
    <row r="1783" spans="1:1" x14ac:dyDescent="0.3">
      <c r="A1783" s="21">
        <v>1782</v>
      </c>
    </row>
    <row r="1784" spans="1:1" x14ac:dyDescent="0.3">
      <c r="A1784" s="21">
        <v>1783</v>
      </c>
    </row>
    <row r="1785" spans="1:1" x14ac:dyDescent="0.3">
      <c r="A1785" s="21">
        <v>1784</v>
      </c>
    </row>
    <row r="1786" spans="1:1" x14ac:dyDescent="0.3">
      <c r="A1786" s="21">
        <v>1785</v>
      </c>
    </row>
    <row r="1787" spans="1:1" x14ac:dyDescent="0.3">
      <c r="A1787" s="21">
        <v>1786</v>
      </c>
    </row>
    <row r="1788" spans="1:1" x14ac:dyDescent="0.3">
      <c r="A1788" s="21">
        <v>1787</v>
      </c>
    </row>
    <row r="1789" spans="1:1" x14ac:dyDescent="0.3">
      <c r="A1789" s="21">
        <v>1788</v>
      </c>
    </row>
    <row r="1790" spans="1:1" x14ac:dyDescent="0.3">
      <c r="A1790" s="21">
        <v>1789</v>
      </c>
    </row>
    <row r="1791" spans="1:1" x14ac:dyDescent="0.3">
      <c r="A1791" s="21">
        <v>1790</v>
      </c>
    </row>
    <row r="1792" spans="1:1" x14ac:dyDescent="0.3">
      <c r="A1792" s="21">
        <v>1791</v>
      </c>
    </row>
    <row r="1793" spans="1:1" x14ac:dyDescent="0.3">
      <c r="A1793" s="21">
        <v>1792</v>
      </c>
    </row>
    <row r="1794" spans="1:1" x14ac:dyDescent="0.3">
      <c r="A1794" s="21">
        <v>1793</v>
      </c>
    </row>
    <row r="1795" spans="1:1" x14ac:dyDescent="0.3">
      <c r="A1795" s="21">
        <v>1794</v>
      </c>
    </row>
    <row r="1796" spans="1:1" x14ac:dyDescent="0.3">
      <c r="A1796" s="21">
        <v>1795</v>
      </c>
    </row>
    <row r="1797" spans="1:1" x14ac:dyDescent="0.3">
      <c r="A1797" s="21">
        <v>1796</v>
      </c>
    </row>
    <row r="1798" spans="1:1" x14ac:dyDescent="0.3">
      <c r="A1798" s="21">
        <v>1797</v>
      </c>
    </row>
    <row r="1799" spans="1:1" x14ac:dyDescent="0.3">
      <c r="A1799" s="21">
        <v>1798</v>
      </c>
    </row>
    <row r="1800" spans="1:1" x14ac:dyDescent="0.3">
      <c r="A1800" s="21">
        <v>1799</v>
      </c>
    </row>
    <row r="1801" spans="1:1" x14ac:dyDescent="0.3">
      <c r="A1801" s="21">
        <v>1800</v>
      </c>
    </row>
    <row r="1802" spans="1:1" x14ac:dyDescent="0.3">
      <c r="A1802" s="21">
        <v>1801</v>
      </c>
    </row>
    <row r="1803" spans="1:1" x14ac:dyDescent="0.3">
      <c r="A1803" s="21">
        <v>1802</v>
      </c>
    </row>
    <row r="1804" spans="1:1" x14ac:dyDescent="0.3">
      <c r="A1804" s="21">
        <v>1803</v>
      </c>
    </row>
    <row r="1805" spans="1:1" x14ac:dyDescent="0.3">
      <c r="A1805" s="21">
        <v>1804</v>
      </c>
    </row>
    <row r="1806" spans="1:1" x14ac:dyDescent="0.3">
      <c r="A1806" s="21">
        <v>1805</v>
      </c>
    </row>
    <row r="1807" spans="1:1" x14ac:dyDescent="0.3">
      <c r="A1807" s="21">
        <v>1806</v>
      </c>
    </row>
    <row r="1808" spans="1:1" x14ac:dyDescent="0.3">
      <c r="A1808" s="21">
        <v>1807</v>
      </c>
    </row>
    <row r="1809" spans="1:1" x14ac:dyDescent="0.3">
      <c r="A1809" s="21">
        <v>1808</v>
      </c>
    </row>
    <row r="1810" spans="1:1" x14ac:dyDescent="0.3">
      <c r="A1810" s="21">
        <v>1809</v>
      </c>
    </row>
    <row r="1811" spans="1:1" x14ac:dyDescent="0.3">
      <c r="A1811" s="21">
        <v>1810</v>
      </c>
    </row>
    <row r="1812" spans="1:1" x14ac:dyDescent="0.3">
      <c r="A1812" s="21">
        <v>1811</v>
      </c>
    </row>
    <row r="1813" spans="1:1" x14ac:dyDescent="0.3">
      <c r="A1813" s="21">
        <v>1812</v>
      </c>
    </row>
    <row r="1814" spans="1:1" x14ac:dyDescent="0.3">
      <c r="A1814" s="21">
        <v>1813</v>
      </c>
    </row>
    <row r="1815" spans="1:1" x14ac:dyDescent="0.3">
      <c r="A1815" s="21">
        <v>1814</v>
      </c>
    </row>
    <row r="1816" spans="1:1" x14ac:dyDescent="0.3">
      <c r="A1816" s="21">
        <v>1815</v>
      </c>
    </row>
    <row r="1817" spans="1:1" x14ac:dyDescent="0.3">
      <c r="A1817" s="21">
        <v>1816</v>
      </c>
    </row>
    <row r="1818" spans="1:1" x14ac:dyDescent="0.3">
      <c r="A1818" s="21">
        <v>1817</v>
      </c>
    </row>
    <row r="1819" spans="1:1" x14ac:dyDescent="0.3">
      <c r="A1819" s="21">
        <v>1818</v>
      </c>
    </row>
    <row r="1820" spans="1:1" x14ac:dyDescent="0.3">
      <c r="A1820" s="21">
        <v>1819</v>
      </c>
    </row>
    <row r="1821" spans="1:1" x14ac:dyDescent="0.3">
      <c r="A1821" s="21">
        <v>1820</v>
      </c>
    </row>
    <row r="1822" spans="1:1" x14ac:dyDescent="0.3">
      <c r="A1822" s="21">
        <v>1821</v>
      </c>
    </row>
    <row r="1823" spans="1:1" x14ac:dyDescent="0.3">
      <c r="A1823" s="21">
        <v>1822</v>
      </c>
    </row>
    <row r="1824" spans="1:1" x14ac:dyDescent="0.3">
      <c r="A1824" s="21">
        <v>1823</v>
      </c>
    </row>
    <row r="1825" spans="1:1" x14ac:dyDescent="0.3">
      <c r="A1825" s="21">
        <v>1824</v>
      </c>
    </row>
    <row r="1826" spans="1:1" x14ac:dyDescent="0.3">
      <c r="A1826" s="21">
        <v>1825</v>
      </c>
    </row>
    <row r="1827" spans="1:1" x14ac:dyDescent="0.3">
      <c r="A1827" s="21">
        <v>1826</v>
      </c>
    </row>
    <row r="1828" spans="1:1" x14ac:dyDescent="0.3">
      <c r="A1828" s="21">
        <v>1827</v>
      </c>
    </row>
    <row r="1829" spans="1:1" x14ac:dyDescent="0.3">
      <c r="A1829" s="21">
        <v>1828</v>
      </c>
    </row>
    <row r="1830" spans="1:1" x14ac:dyDescent="0.3">
      <c r="A1830" s="21">
        <v>1829</v>
      </c>
    </row>
    <row r="1831" spans="1:1" x14ac:dyDescent="0.3">
      <c r="A1831" s="21">
        <v>1830</v>
      </c>
    </row>
    <row r="1832" spans="1:1" x14ac:dyDescent="0.3">
      <c r="A1832" s="21">
        <v>1831</v>
      </c>
    </row>
    <row r="1833" spans="1:1" x14ac:dyDescent="0.3">
      <c r="A1833" s="21">
        <v>1832</v>
      </c>
    </row>
    <row r="1834" spans="1:1" x14ac:dyDescent="0.3">
      <c r="A1834" s="21">
        <v>1833</v>
      </c>
    </row>
    <row r="1835" spans="1:1" x14ac:dyDescent="0.3">
      <c r="A1835" s="21">
        <v>1834</v>
      </c>
    </row>
    <row r="1836" spans="1:1" x14ac:dyDescent="0.3">
      <c r="A1836" s="21">
        <v>1835</v>
      </c>
    </row>
    <row r="1837" spans="1:1" x14ac:dyDescent="0.3">
      <c r="A1837" s="21">
        <v>1836</v>
      </c>
    </row>
    <row r="1838" spans="1:1" x14ac:dyDescent="0.3">
      <c r="A1838" s="21">
        <v>1837</v>
      </c>
    </row>
    <row r="1839" spans="1:1" x14ac:dyDescent="0.3">
      <c r="A1839" s="21">
        <v>1838</v>
      </c>
    </row>
    <row r="1840" spans="1:1" x14ac:dyDescent="0.3">
      <c r="A1840" s="21">
        <v>1839</v>
      </c>
    </row>
    <row r="1841" spans="1:1" x14ac:dyDescent="0.3">
      <c r="A1841" s="21">
        <v>1840</v>
      </c>
    </row>
    <row r="1842" spans="1:1" x14ac:dyDescent="0.3">
      <c r="A1842" s="21">
        <v>1841</v>
      </c>
    </row>
    <row r="1843" spans="1:1" x14ac:dyDescent="0.3">
      <c r="A1843" s="21">
        <v>1842</v>
      </c>
    </row>
    <row r="1844" spans="1:1" x14ac:dyDescent="0.3">
      <c r="A1844" s="21">
        <v>1843</v>
      </c>
    </row>
    <row r="1845" spans="1:1" x14ac:dyDescent="0.3">
      <c r="A1845" s="21">
        <v>1844</v>
      </c>
    </row>
    <row r="1846" spans="1:1" x14ac:dyDescent="0.3">
      <c r="A1846" s="21">
        <v>1845</v>
      </c>
    </row>
    <row r="1847" spans="1:1" x14ac:dyDescent="0.3">
      <c r="A1847" s="21">
        <v>1846</v>
      </c>
    </row>
    <row r="1848" spans="1:1" x14ac:dyDescent="0.3">
      <c r="A1848" s="21">
        <v>1847</v>
      </c>
    </row>
    <row r="1849" spans="1:1" x14ac:dyDescent="0.3">
      <c r="A1849" s="21">
        <v>1848</v>
      </c>
    </row>
    <row r="1850" spans="1:1" x14ac:dyDescent="0.3">
      <c r="A1850" s="21">
        <v>1849</v>
      </c>
    </row>
    <row r="1851" spans="1:1" x14ac:dyDescent="0.3">
      <c r="A1851" s="21">
        <v>1850</v>
      </c>
    </row>
    <row r="1852" spans="1:1" x14ac:dyDescent="0.3">
      <c r="A1852" s="21">
        <v>1851</v>
      </c>
    </row>
    <row r="1853" spans="1:1" x14ac:dyDescent="0.3">
      <c r="A1853" s="21">
        <v>1852</v>
      </c>
    </row>
    <row r="1854" spans="1:1" x14ac:dyDescent="0.3">
      <c r="A1854" s="21">
        <v>1853</v>
      </c>
    </row>
    <row r="1855" spans="1:1" x14ac:dyDescent="0.3">
      <c r="A1855" s="21">
        <v>1854</v>
      </c>
    </row>
    <row r="1856" spans="1:1" x14ac:dyDescent="0.3">
      <c r="A1856" s="21">
        <v>1855</v>
      </c>
    </row>
    <row r="1857" spans="1:1" x14ac:dyDescent="0.3">
      <c r="A1857" s="21">
        <v>1856</v>
      </c>
    </row>
    <row r="1858" spans="1:1" x14ac:dyDescent="0.3">
      <c r="A1858" s="21">
        <v>1857</v>
      </c>
    </row>
    <row r="1859" spans="1:1" x14ac:dyDescent="0.3">
      <c r="A1859" s="21">
        <v>1858</v>
      </c>
    </row>
    <row r="1860" spans="1:1" x14ac:dyDescent="0.3">
      <c r="A1860" s="21">
        <v>1859</v>
      </c>
    </row>
    <row r="1861" spans="1:1" x14ac:dyDescent="0.3">
      <c r="A1861" s="21">
        <v>1860</v>
      </c>
    </row>
    <row r="1862" spans="1:1" x14ac:dyDescent="0.3">
      <c r="A1862" s="21">
        <v>1861</v>
      </c>
    </row>
    <row r="1863" spans="1:1" x14ac:dyDescent="0.3">
      <c r="A1863" s="21">
        <v>1862</v>
      </c>
    </row>
    <row r="1864" spans="1:1" x14ac:dyDescent="0.3">
      <c r="A1864" s="21">
        <v>1863</v>
      </c>
    </row>
    <row r="1865" spans="1:1" x14ac:dyDescent="0.3">
      <c r="A1865" s="21">
        <v>1864</v>
      </c>
    </row>
    <row r="1866" spans="1:1" x14ac:dyDescent="0.3">
      <c r="A1866" s="21">
        <v>1865</v>
      </c>
    </row>
    <row r="1867" spans="1:1" x14ac:dyDescent="0.3">
      <c r="A1867" s="21">
        <v>1866</v>
      </c>
    </row>
    <row r="1868" spans="1:1" x14ac:dyDescent="0.3">
      <c r="A1868" s="21">
        <v>1867</v>
      </c>
    </row>
    <row r="1869" spans="1:1" x14ac:dyDescent="0.3">
      <c r="A1869" s="21">
        <v>1868</v>
      </c>
    </row>
    <row r="1870" spans="1:1" x14ac:dyDescent="0.3">
      <c r="A1870" s="21">
        <v>1869</v>
      </c>
    </row>
    <row r="1871" spans="1:1" x14ac:dyDescent="0.3">
      <c r="A1871" s="21">
        <v>1870</v>
      </c>
    </row>
    <row r="1872" spans="1:1" x14ac:dyDescent="0.3">
      <c r="A1872" s="21">
        <v>1871</v>
      </c>
    </row>
    <row r="1873" spans="1:1" x14ac:dyDescent="0.3">
      <c r="A1873" s="21">
        <v>1872</v>
      </c>
    </row>
    <row r="1874" spans="1:1" x14ac:dyDescent="0.3">
      <c r="A1874" s="21">
        <v>1873</v>
      </c>
    </row>
    <row r="1875" spans="1:1" x14ac:dyDescent="0.3">
      <c r="A1875" s="21">
        <v>1874</v>
      </c>
    </row>
    <row r="1876" spans="1:1" x14ac:dyDescent="0.3">
      <c r="A1876" s="21">
        <v>1875</v>
      </c>
    </row>
    <row r="1877" spans="1:1" x14ac:dyDescent="0.3">
      <c r="A1877" s="21">
        <v>1876</v>
      </c>
    </row>
    <row r="1878" spans="1:1" x14ac:dyDescent="0.3">
      <c r="A1878" s="21">
        <v>1877</v>
      </c>
    </row>
    <row r="1879" spans="1:1" x14ac:dyDescent="0.3">
      <c r="A1879" s="21">
        <v>1878</v>
      </c>
    </row>
    <row r="1880" spans="1:1" x14ac:dyDescent="0.3">
      <c r="A1880" s="21">
        <v>1879</v>
      </c>
    </row>
    <row r="1881" spans="1:1" x14ac:dyDescent="0.3">
      <c r="A1881" s="21">
        <v>1880</v>
      </c>
    </row>
    <row r="1882" spans="1:1" x14ac:dyDescent="0.3">
      <c r="A1882" s="21">
        <v>1881</v>
      </c>
    </row>
    <row r="1883" spans="1:1" x14ac:dyDescent="0.3">
      <c r="A1883" s="21">
        <v>1882</v>
      </c>
    </row>
    <row r="1884" spans="1:1" x14ac:dyDescent="0.3">
      <c r="A1884" s="21">
        <v>1883</v>
      </c>
    </row>
    <row r="1885" spans="1:1" x14ac:dyDescent="0.3">
      <c r="A1885" s="21">
        <v>1884</v>
      </c>
    </row>
    <row r="1886" spans="1:1" x14ac:dyDescent="0.3">
      <c r="A1886" s="21">
        <v>1885</v>
      </c>
    </row>
    <row r="1887" spans="1:1" x14ac:dyDescent="0.3">
      <c r="A1887" s="21">
        <v>1886</v>
      </c>
    </row>
    <row r="1888" spans="1:1" x14ac:dyDescent="0.3">
      <c r="A1888" s="21">
        <v>1887</v>
      </c>
    </row>
    <row r="1889" spans="1:1" x14ac:dyDescent="0.3">
      <c r="A1889" s="21">
        <v>1888</v>
      </c>
    </row>
    <row r="1890" spans="1:1" x14ac:dyDescent="0.3">
      <c r="A1890" s="21">
        <v>1889</v>
      </c>
    </row>
    <row r="1891" spans="1:1" x14ac:dyDescent="0.3">
      <c r="A1891" s="21">
        <v>1890</v>
      </c>
    </row>
    <row r="1892" spans="1:1" x14ac:dyDescent="0.3">
      <c r="A1892" s="21">
        <v>1891</v>
      </c>
    </row>
    <row r="1893" spans="1:1" x14ac:dyDescent="0.3">
      <c r="A1893" s="21">
        <v>1892</v>
      </c>
    </row>
    <row r="1894" spans="1:1" x14ac:dyDescent="0.3">
      <c r="A1894" s="21">
        <v>1893</v>
      </c>
    </row>
    <row r="1895" spans="1:1" x14ac:dyDescent="0.3">
      <c r="A1895" s="21">
        <v>1894</v>
      </c>
    </row>
    <row r="1896" spans="1:1" x14ac:dyDescent="0.3">
      <c r="A1896" s="21">
        <v>1895</v>
      </c>
    </row>
    <row r="1897" spans="1:1" x14ac:dyDescent="0.3">
      <c r="A1897" s="21">
        <v>1896</v>
      </c>
    </row>
    <row r="1898" spans="1:1" x14ac:dyDescent="0.3">
      <c r="A1898" s="21">
        <v>1897</v>
      </c>
    </row>
    <row r="1899" spans="1:1" x14ac:dyDescent="0.3">
      <c r="A1899" s="21">
        <v>1898</v>
      </c>
    </row>
    <row r="1900" spans="1:1" x14ac:dyDescent="0.3">
      <c r="A1900" s="21">
        <v>1899</v>
      </c>
    </row>
    <row r="1901" spans="1:1" x14ac:dyDescent="0.3">
      <c r="A1901" s="21">
        <v>1900</v>
      </c>
    </row>
    <row r="1902" spans="1:1" x14ac:dyDescent="0.3">
      <c r="A1902" s="21">
        <v>1901</v>
      </c>
    </row>
    <row r="1903" spans="1:1" x14ac:dyDescent="0.3">
      <c r="A1903" s="21">
        <v>1902</v>
      </c>
    </row>
    <row r="1904" spans="1:1" x14ac:dyDescent="0.3">
      <c r="A1904" s="21">
        <v>1903</v>
      </c>
    </row>
    <row r="1905" spans="1:1" x14ac:dyDescent="0.3">
      <c r="A1905" s="21">
        <v>1904</v>
      </c>
    </row>
    <row r="1906" spans="1:1" x14ac:dyDescent="0.3">
      <c r="A1906" s="21">
        <v>1905</v>
      </c>
    </row>
    <row r="1907" spans="1:1" x14ac:dyDescent="0.3">
      <c r="A1907" s="21">
        <v>1906</v>
      </c>
    </row>
    <row r="1908" spans="1:1" x14ac:dyDescent="0.3">
      <c r="A1908" s="21">
        <v>1907</v>
      </c>
    </row>
    <row r="1909" spans="1:1" x14ac:dyDescent="0.3">
      <c r="A1909" s="21">
        <v>1908</v>
      </c>
    </row>
    <row r="1910" spans="1:1" x14ac:dyDescent="0.3">
      <c r="A1910" s="21">
        <v>1909</v>
      </c>
    </row>
    <row r="1911" spans="1:1" x14ac:dyDescent="0.3">
      <c r="A1911" s="21">
        <v>1910</v>
      </c>
    </row>
    <row r="1912" spans="1:1" x14ac:dyDescent="0.3">
      <c r="A1912" s="21">
        <v>1911</v>
      </c>
    </row>
    <row r="1913" spans="1:1" x14ac:dyDescent="0.3">
      <c r="A1913" s="21">
        <v>1912</v>
      </c>
    </row>
    <row r="1914" spans="1:1" x14ac:dyDescent="0.3">
      <c r="A1914" s="21">
        <v>1913</v>
      </c>
    </row>
    <row r="1915" spans="1:1" x14ac:dyDescent="0.3">
      <c r="A1915" s="21">
        <v>1914</v>
      </c>
    </row>
    <row r="1916" spans="1:1" x14ac:dyDescent="0.3">
      <c r="A1916" s="21">
        <v>1915</v>
      </c>
    </row>
    <row r="1917" spans="1:1" x14ac:dyDescent="0.3">
      <c r="A1917" s="21">
        <v>1916</v>
      </c>
    </row>
    <row r="1918" spans="1:1" x14ac:dyDescent="0.3">
      <c r="A1918" s="21">
        <v>1917</v>
      </c>
    </row>
    <row r="1919" spans="1:1" x14ac:dyDescent="0.3">
      <c r="A1919" s="21">
        <v>1918</v>
      </c>
    </row>
    <row r="1920" spans="1:1" x14ac:dyDescent="0.3">
      <c r="A1920" s="21">
        <v>1919</v>
      </c>
    </row>
    <row r="1921" spans="1:1" x14ac:dyDescent="0.3">
      <c r="A1921" s="21">
        <v>1920</v>
      </c>
    </row>
    <row r="1922" spans="1:1" x14ac:dyDescent="0.3">
      <c r="A1922" s="21">
        <v>1921</v>
      </c>
    </row>
    <row r="1923" spans="1:1" x14ac:dyDescent="0.3">
      <c r="A1923" s="21">
        <v>1922</v>
      </c>
    </row>
    <row r="1924" spans="1:1" x14ac:dyDescent="0.3">
      <c r="A1924" s="21">
        <v>1923</v>
      </c>
    </row>
    <row r="1925" spans="1:1" x14ac:dyDescent="0.3">
      <c r="A1925" s="21">
        <v>1924</v>
      </c>
    </row>
    <row r="1926" spans="1:1" x14ac:dyDescent="0.3">
      <c r="A1926" s="21">
        <v>1925</v>
      </c>
    </row>
    <row r="1927" spans="1:1" x14ac:dyDescent="0.3">
      <c r="A1927" s="21">
        <v>1926</v>
      </c>
    </row>
    <row r="1928" spans="1:1" x14ac:dyDescent="0.3">
      <c r="A1928" s="21">
        <v>1927</v>
      </c>
    </row>
    <row r="1929" spans="1:1" x14ac:dyDescent="0.3">
      <c r="A1929" s="21">
        <v>1928</v>
      </c>
    </row>
    <row r="1930" spans="1:1" x14ac:dyDescent="0.3">
      <c r="A1930" s="21">
        <v>1929</v>
      </c>
    </row>
    <row r="1931" spans="1:1" x14ac:dyDescent="0.3">
      <c r="A1931" s="21">
        <v>1930</v>
      </c>
    </row>
    <row r="1932" spans="1:1" x14ac:dyDescent="0.3">
      <c r="A1932" s="21">
        <v>1931</v>
      </c>
    </row>
    <row r="1933" spans="1:1" x14ac:dyDescent="0.3">
      <c r="A1933" s="21">
        <v>1932</v>
      </c>
    </row>
    <row r="1934" spans="1:1" x14ac:dyDescent="0.3">
      <c r="A1934" s="21">
        <v>1933</v>
      </c>
    </row>
    <row r="1935" spans="1:1" x14ac:dyDescent="0.3">
      <c r="A1935" s="21">
        <v>1934</v>
      </c>
    </row>
    <row r="1936" spans="1:1" x14ac:dyDescent="0.3">
      <c r="A1936" s="21">
        <v>1935</v>
      </c>
    </row>
    <row r="1937" spans="1:1" x14ac:dyDescent="0.3">
      <c r="A1937" s="21">
        <v>1936</v>
      </c>
    </row>
    <row r="1938" spans="1:1" x14ac:dyDescent="0.3">
      <c r="A1938" s="21">
        <v>1937</v>
      </c>
    </row>
    <row r="1939" spans="1:1" x14ac:dyDescent="0.3">
      <c r="A1939" s="21">
        <v>1938</v>
      </c>
    </row>
    <row r="1940" spans="1:1" x14ac:dyDescent="0.3">
      <c r="A1940" s="21">
        <v>1939</v>
      </c>
    </row>
    <row r="1941" spans="1:1" x14ac:dyDescent="0.3">
      <c r="A1941" s="21">
        <v>1940</v>
      </c>
    </row>
    <row r="1942" spans="1:1" x14ac:dyDescent="0.3">
      <c r="A1942" s="21">
        <v>1941</v>
      </c>
    </row>
    <row r="1943" spans="1:1" x14ac:dyDescent="0.3">
      <c r="A1943" s="21">
        <v>1942</v>
      </c>
    </row>
    <row r="1944" spans="1:1" x14ac:dyDescent="0.3">
      <c r="A1944" s="21">
        <v>1943</v>
      </c>
    </row>
    <row r="1945" spans="1:1" x14ac:dyDescent="0.3">
      <c r="A1945" s="21">
        <v>1944</v>
      </c>
    </row>
    <row r="1946" spans="1:1" x14ac:dyDescent="0.3">
      <c r="A1946" s="21">
        <v>1945</v>
      </c>
    </row>
    <row r="1947" spans="1:1" x14ac:dyDescent="0.3">
      <c r="A1947" s="21">
        <v>1946</v>
      </c>
    </row>
    <row r="1948" spans="1:1" x14ac:dyDescent="0.3">
      <c r="A1948" s="21">
        <v>1947</v>
      </c>
    </row>
    <row r="1949" spans="1:1" x14ac:dyDescent="0.3">
      <c r="A1949" s="21">
        <v>1948</v>
      </c>
    </row>
    <row r="1950" spans="1:1" x14ac:dyDescent="0.3">
      <c r="A1950" s="21">
        <v>1949</v>
      </c>
    </row>
    <row r="1951" spans="1:1" x14ac:dyDescent="0.3">
      <c r="A1951" s="21">
        <v>1950</v>
      </c>
    </row>
    <row r="1952" spans="1:1" x14ac:dyDescent="0.3">
      <c r="A1952" s="21">
        <v>1951</v>
      </c>
    </row>
    <row r="1953" spans="1:1" x14ac:dyDescent="0.3">
      <c r="A1953" s="21">
        <v>1952</v>
      </c>
    </row>
    <row r="1954" spans="1:1" x14ac:dyDescent="0.3">
      <c r="A1954" s="21">
        <v>1953</v>
      </c>
    </row>
    <row r="1955" spans="1:1" x14ac:dyDescent="0.3">
      <c r="A1955" s="21">
        <v>1954</v>
      </c>
    </row>
    <row r="1956" spans="1:1" x14ac:dyDescent="0.3">
      <c r="A1956" s="21">
        <v>1955</v>
      </c>
    </row>
    <row r="1957" spans="1:1" x14ac:dyDescent="0.3">
      <c r="A1957" s="21">
        <v>1956</v>
      </c>
    </row>
    <row r="1958" spans="1:1" x14ac:dyDescent="0.3">
      <c r="A1958" s="21">
        <v>1957</v>
      </c>
    </row>
    <row r="1959" spans="1:1" x14ac:dyDescent="0.3">
      <c r="A1959" s="21">
        <v>1958</v>
      </c>
    </row>
    <row r="1960" spans="1:1" x14ac:dyDescent="0.3">
      <c r="A1960" s="21">
        <v>1959</v>
      </c>
    </row>
    <row r="1961" spans="1:1" x14ac:dyDescent="0.3">
      <c r="A1961" s="21">
        <v>1960</v>
      </c>
    </row>
    <row r="1962" spans="1:1" x14ac:dyDescent="0.3">
      <c r="A1962" s="21">
        <v>1961</v>
      </c>
    </row>
    <row r="1963" spans="1:1" x14ac:dyDescent="0.3">
      <c r="A1963" s="21">
        <v>1962</v>
      </c>
    </row>
    <row r="1964" spans="1:1" x14ac:dyDescent="0.3">
      <c r="A1964" s="21">
        <v>1963</v>
      </c>
    </row>
    <row r="1965" spans="1:1" x14ac:dyDescent="0.3">
      <c r="A1965" s="21">
        <v>1964</v>
      </c>
    </row>
    <row r="1966" spans="1:1" x14ac:dyDescent="0.3">
      <c r="A1966" s="21">
        <v>1965</v>
      </c>
    </row>
    <row r="1967" spans="1:1" x14ac:dyDescent="0.3">
      <c r="A1967" s="21">
        <v>1966</v>
      </c>
    </row>
    <row r="1968" spans="1:1" x14ac:dyDescent="0.3">
      <c r="A1968" s="21">
        <v>1967</v>
      </c>
    </row>
    <row r="1969" spans="1:1" x14ac:dyDescent="0.3">
      <c r="A1969" s="21">
        <v>1968</v>
      </c>
    </row>
    <row r="1970" spans="1:1" x14ac:dyDescent="0.3">
      <c r="A1970" s="21">
        <v>1969</v>
      </c>
    </row>
    <row r="1971" spans="1:1" x14ac:dyDescent="0.3">
      <c r="A1971" s="21">
        <v>1970</v>
      </c>
    </row>
    <row r="1972" spans="1:1" x14ac:dyDescent="0.3">
      <c r="A1972" s="21">
        <v>1971</v>
      </c>
    </row>
    <row r="1973" spans="1:1" x14ac:dyDescent="0.3">
      <c r="A1973" s="21">
        <v>1972</v>
      </c>
    </row>
    <row r="1974" spans="1:1" x14ac:dyDescent="0.3">
      <c r="A1974" s="21">
        <v>1973</v>
      </c>
    </row>
    <row r="1975" spans="1:1" x14ac:dyDescent="0.3">
      <c r="A1975" s="21">
        <v>1974</v>
      </c>
    </row>
    <row r="1976" spans="1:1" x14ac:dyDescent="0.3">
      <c r="A1976" s="21">
        <v>1975</v>
      </c>
    </row>
    <row r="1977" spans="1:1" x14ac:dyDescent="0.3">
      <c r="A1977" s="21">
        <v>1976</v>
      </c>
    </row>
    <row r="1978" spans="1:1" x14ac:dyDescent="0.3">
      <c r="A1978" s="21">
        <v>1977</v>
      </c>
    </row>
    <row r="1979" spans="1:1" x14ac:dyDescent="0.3">
      <c r="A1979" s="21">
        <v>1978</v>
      </c>
    </row>
    <row r="1980" spans="1:1" x14ac:dyDescent="0.3">
      <c r="A1980" s="21">
        <v>1979</v>
      </c>
    </row>
    <row r="1981" spans="1:1" x14ac:dyDescent="0.3">
      <c r="A1981" s="21">
        <v>1980</v>
      </c>
    </row>
    <row r="1982" spans="1:1" x14ac:dyDescent="0.3">
      <c r="A1982" s="21">
        <v>1981</v>
      </c>
    </row>
    <row r="1983" spans="1:1" x14ac:dyDescent="0.3">
      <c r="A1983" s="21">
        <v>1982</v>
      </c>
    </row>
    <row r="1984" spans="1:1" x14ac:dyDescent="0.3">
      <c r="A1984" s="21">
        <v>1983</v>
      </c>
    </row>
    <row r="1985" spans="1:1" x14ac:dyDescent="0.3">
      <c r="A1985" s="21">
        <v>1984</v>
      </c>
    </row>
    <row r="1986" spans="1:1" x14ac:dyDescent="0.3">
      <c r="A1986" s="21">
        <v>1985</v>
      </c>
    </row>
    <row r="1987" spans="1:1" x14ac:dyDescent="0.3">
      <c r="A1987" s="21">
        <v>1986</v>
      </c>
    </row>
    <row r="1988" spans="1:1" x14ac:dyDescent="0.3">
      <c r="A1988" s="21">
        <v>1987</v>
      </c>
    </row>
    <row r="1989" spans="1:1" x14ac:dyDescent="0.3">
      <c r="A1989" s="21">
        <v>1988</v>
      </c>
    </row>
    <row r="1990" spans="1:1" x14ac:dyDescent="0.3">
      <c r="A1990" s="21">
        <v>1989</v>
      </c>
    </row>
    <row r="1991" spans="1:1" x14ac:dyDescent="0.3">
      <c r="A1991" s="21">
        <v>1990</v>
      </c>
    </row>
    <row r="1992" spans="1:1" x14ac:dyDescent="0.3">
      <c r="A1992" s="21">
        <v>1991</v>
      </c>
    </row>
    <row r="1993" spans="1:1" x14ac:dyDescent="0.3">
      <c r="A1993" s="21">
        <v>1992</v>
      </c>
    </row>
    <row r="1994" spans="1:1" x14ac:dyDescent="0.3">
      <c r="A1994" s="21">
        <v>1993</v>
      </c>
    </row>
    <row r="1995" spans="1:1" x14ac:dyDescent="0.3">
      <c r="A1995" s="21">
        <v>1994</v>
      </c>
    </row>
    <row r="1996" spans="1:1" x14ac:dyDescent="0.3">
      <c r="A1996" s="21">
        <v>1995</v>
      </c>
    </row>
    <row r="1997" spans="1:1" x14ac:dyDescent="0.3">
      <c r="A1997" s="21">
        <v>1996</v>
      </c>
    </row>
    <row r="1998" spans="1:1" x14ac:dyDescent="0.3">
      <c r="A1998" s="21">
        <v>1997</v>
      </c>
    </row>
    <row r="1999" spans="1:1" x14ac:dyDescent="0.3">
      <c r="A1999" s="21">
        <v>1998</v>
      </c>
    </row>
    <row r="2000" spans="1:1" x14ac:dyDescent="0.3">
      <c r="A2000" s="21">
        <v>1999</v>
      </c>
    </row>
    <row r="2001" spans="1:1" x14ac:dyDescent="0.3">
      <c r="A2001" s="21">
        <v>2000</v>
      </c>
    </row>
  </sheetData>
  <sheetProtection algorithmName="SHA-512" hashValue="aGJ4MX2Y92HbzihdS4iS7R8PdQdly8ZnEjmtcRfhQl3Qn3WzPLJ0w3hurUMw+JmjdDZvIcJE1C8RBMSQN+mk5g==" saltValue="v2jPOH0Zau3tXYVT1h1s2Q==" spinCount="100000" sheet="1" formatCells="0" formatColumns="0" formatRows="0" selectLockedCells="1" sort="0" autoFilter="0"/>
  <protectedRanges>
    <protectedRange sqref="A1:S1048576" name="Allow Sort Filter"/>
  </protectedRanges>
  <autoFilter ref="A1:S2001" xr:uid="{00000000-0001-0000-0100-000000000000}">
    <sortState xmlns:xlrd2="http://schemas.microsoft.com/office/spreadsheetml/2017/richdata2" ref="A2:S2001">
      <sortCondition ref="A1:A2001"/>
    </sortState>
  </autoFilter>
  <conditionalFormatting sqref="D1 D543:D1048576">
    <cfRule type="duplicateValues" dxfId="3" priority="6"/>
  </conditionalFormatting>
  <conditionalFormatting sqref="D40:D45">
    <cfRule type="duplicateValues" dxfId="2" priority="2"/>
  </conditionalFormatting>
  <conditionalFormatting sqref="D46:D542">
    <cfRule type="duplicateValues" dxfId="1" priority="3"/>
  </conditionalFormatting>
  <conditionalFormatting sqref="D1:D1048576">
    <cfRule type="duplicateValues" dxfId="0" priority="1"/>
  </conditionalFormatting>
  <dataValidations count="1">
    <dataValidation type="list" allowBlank="1" showInputMessage="1" showErrorMessage="1" sqref="F2:F3000" xr:uid="{00000000-0002-0000-0100-000000000000}">
      <formula1>INDIRECT(E2)</formula1>
    </dataValidation>
  </dataValidations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1000000}">
          <x14:formula1>
            <xm:f>Admin!$G$2:$G$3</xm:f>
          </x14:formula1>
          <xm:sqref>L2:R3000 H2:H3000 J2:J3000</xm:sqref>
        </x14:dataValidation>
        <x14:dataValidation type="list" allowBlank="1" showInputMessage="1" showErrorMessage="1" xr:uid="{00000000-0002-0000-0100-000002000000}">
          <x14:formula1>
            <xm:f>Admin!$A$2:$D$2</xm:f>
          </x14:formula1>
          <xm:sqref>E2:E3000</xm:sqref>
        </x14:dataValidation>
        <x14:dataValidation type="list" allowBlank="1" showInputMessage="1" showErrorMessage="1" xr:uid="{00000000-0002-0000-0100-000003000000}">
          <x14:formula1>
            <xm:f>Admin!$F$2:$F$6</xm:f>
          </x14:formula1>
          <xm:sqref>K2:K3001</xm:sqref>
        </x14:dataValidation>
        <x14:dataValidation type="list" allowBlank="1" showInputMessage="1" showErrorMessage="1" xr:uid="{F07354C2-36C5-47CF-8726-407D8018BCA8}">
          <x14:formula1>
            <xm:f>Admin!$H$2:$H$4</xm:f>
          </x14:formula1>
          <xm:sqref>I2:I3001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0"/>
  <sheetViews>
    <sheetView workbookViewId="0">
      <selection activeCell="G11" sqref="G11"/>
    </sheetView>
  </sheetViews>
  <sheetFormatPr defaultColWidth="8.81640625" defaultRowHeight="14.5" x14ac:dyDescent="0.35"/>
  <cols>
    <col min="1" max="1" width="10.453125" bestFit="1" customWidth="1"/>
    <col min="2" max="2" width="20.1796875" bestFit="1" customWidth="1"/>
    <col min="3" max="3" width="17" bestFit="1" customWidth="1"/>
    <col min="4" max="4" width="19.6328125" bestFit="1" customWidth="1"/>
    <col min="5" max="5" width="21.36328125" customWidth="1"/>
    <col min="6" max="6" width="15.453125" bestFit="1" customWidth="1"/>
    <col min="7" max="7" width="33.1796875" customWidth="1"/>
    <col min="8" max="8" width="76.453125" customWidth="1"/>
  </cols>
  <sheetData>
    <row r="1" spans="1:7" ht="18.5" x14ac:dyDescent="0.45">
      <c r="A1" s="95" t="s">
        <v>85</v>
      </c>
      <c r="B1" s="95"/>
      <c r="C1" s="95" t="s">
        <v>86</v>
      </c>
      <c r="D1" s="95"/>
      <c r="E1" s="95"/>
    </row>
    <row r="3" spans="1:7" x14ac:dyDescent="0.35">
      <c r="A3" s="96" t="s">
        <v>87</v>
      </c>
      <c r="B3" s="97"/>
    </row>
    <row r="4" spans="1:7" x14ac:dyDescent="0.35">
      <c r="A4" s="30" t="s">
        <v>73</v>
      </c>
      <c r="B4" s="30" t="s">
        <v>88</v>
      </c>
      <c r="C4" s="30" t="s">
        <v>89</v>
      </c>
      <c r="D4" s="30" t="s">
        <v>90</v>
      </c>
      <c r="E4" s="30" t="s">
        <v>91</v>
      </c>
      <c r="F4" s="30" t="s">
        <v>92</v>
      </c>
    </row>
    <row r="5" spans="1:7" x14ac:dyDescent="0.35">
      <c r="A5" s="32"/>
      <c r="B5" s="32"/>
      <c r="C5" s="32"/>
      <c r="D5" s="32"/>
      <c r="E5" s="32"/>
      <c r="F5" s="32"/>
    </row>
    <row r="6" spans="1:7" x14ac:dyDescent="0.35">
      <c r="A6" s="32"/>
      <c r="B6" s="32"/>
      <c r="C6" s="32"/>
      <c r="D6" s="32"/>
      <c r="E6" s="32"/>
      <c r="F6" s="32"/>
    </row>
    <row r="7" spans="1:7" x14ac:dyDescent="0.35">
      <c r="A7" s="3"/>
      <c r="B7" s="3"/>
      <c r="C7" s="3"/>
      <c r="D7" s="3"/>
      <c r="E7" s="3"/>
      <c r="F7" s="3"/>
    </row>
    <row r="9" spans="1:7" x14ac:dyDescent="0.35">
      <c r="A9" s="96" t="s">
        <v>93</v>
      </c>
      <c r="B9" s="96"/>
    </row>
    <row r="10" spans="1:7" ht="29" x14ac:dyDescent="0.35">
      <c r="A10" s="6" t="s">
        <v>73</v>
      </c>
      <c r="B10" s="6" t="s">
        <v>88</v>
      </c>
      <c r="C10" s="6" t="s">
        <v>89</v>
      </c>
      <c r="D10" s="6" t="s">
        <v>94</v>
      </c>
      <c r="E10" s="6" t="s">
        <v>91</v>
      </c>
      <c r="F10" s="6" t="s">
        <v>92</v>
      </c>
      <c r="G10" s="42" t="s">
        <v>238</v>
      </c>
    </row>
    <row r="11" spans="1:7" x14ac:dyDescent="0.35">
      <c r="A11" s="3"/>
      <c r="B11" s="3"/>
      <c r="C11" s="3"/>
      <c r="D11" s="3"/>
      <c r="E11" s="3"/>
      <c r="F11" s="3"/>
      <c r="G11" s="3"/>
    </row>
    <row r="12" spans="1:7" x14ac:dyDescent="0.35">
      <c r="A12" s="3"/>
      <c r="B12" s="3"/>
      <c r="C12" s="3"/>
      <c r="D12" s="3"/>
      <c r="E12" s="3"/>
      <c r="F12" s="3"/>
      <c r="G12" s="3"/>
    </row>
    <row r="13" spans="1:7" x14ac:dyDescent="0.35">
      <c r="A13" s="3"/>
      <c r="B13" s="3"/>
      <c r="C13" s="3"/>
      <c r="D13" s="3"/>
      <c r="E13" s="3"/>
      <c r="F13" s="3"/>
      <c r="G13" s="3"/>
    </row>
    <row r="14" spans="1:7" x14ac:dyDescent="0.35">
      <c r="A14" s="3"/>
      <c r="B14" s="3"/>
      <c r="C14" s="3"/>
      <c r="D14" s="3"/>
      <c r="E14" s="3"/>
      <c r="F14" s="3"/>
      <c r="G14" s="3"/>
    </row>
    <row r="15" spans="1:7" x14ac:dyDescent="0.35">
      <c r="A15" s="3"/>
      <c r="B15" s="3"/>
      <c r="C15" s="3"/>
      <c r="D15" s="3"/>
      <c r="E15" s="3"/>
      <c r="F15" s="3"/>
      <c r="G15" s="3"/>
    </row>
    <row r="16" spans="1:7" x14ac:dyDescent="0.35">
      <c r="A16" s="3"/>
      <c r="B16" s="3"/>
      <c r="C16" s="3"/>
      <c r="D16" s="3"/>
      <c r="E16" s="3"/>
      <c r="F16" s="3"/>
      <c r="G16" s="3"/>
    </row>
    <row r="17" spans="1:7" x14ac:dyDescent="0.35">
      <c r="A17" s="3"/>
      <c r="B17" s="3"/>
      <c r="C17" s="3"/>
      <c r="D17" s="3"/>
      <c r="E17" s="3"/>
      <c r="F17" s="3"/>
      <c r="G17" s="3"/>
    </row>
    <row r="18" spans="1:7" x14ac:dyDescent="0.35">
      <c r="A18" s="3"/>
      <c r="B18" s="3"/>
      <c r="C18" s="3"/>
      <c r="D18" s="3"/>
      <c r="E18" s="3"/>
      <c r="F18" s="3"/>
      <c r="G18" s="3"/>
    </row>
    <row r="19" spans="1:7" x14ac:dyDescent="0.35">
      <c r="A19" s="3"/>
      <c r="B19" s="3"/>
      <c r="C19" s="3"/>
      <c r="D19" s="3"/>
      <c r="E19" s="3"/>
      <c r="F19" s="3"/>
      <c r="G19" s="3"/>
    </row>
    <row r="20" spans="1:7" x14ac:dyDescent="0.35">
      <c r="A20" s="3"/>
      <c r="B20" s="3"/>
      <c r="C20" s="3"/>
      <c r="D20" s="3"/>
      <c r="E20" s="3"/>
      <c r="F20" s="3"/>
      <c r="G20" s="3"/>
    </row>
    <row r="21" spans="1:7" x14ac:dyDescent="0.35">
      <c r="A21" s="3"/>
      <c r="B21" s="3"/>
      <c r="C21" s="3"/>
      <c r="D21" s="3"/>
      <c r="E21" s="3"/>
      <c r="F21" s="3"/>
      <c r="G21" s="3"/>
    </row>
    <row r="22" spans="1:7" ht="18.5" x14ac:dyDescent="0.45">
      <c r="A22" s="43"/>
      <c r="B22" s="43"/>
      <c r="C22" s="3"/>
      <c r="D22" s="3"/>
      <c r="E22" s="3"/>
      <c r="F22" s="3"/>
      <c r="G22" s="3"/>
    </row>
    <row r="23" spans="1:7" x14ac:dyDescent="0.35">
      <c r="A23" s="32"/>
      <c r="B23" s="32"/>
      <c r="C23" s="32"/>
      <c r="D23" s="32"/>
      <c r="E23" s="32"/>
      <c r="F23" s="3"/>
      <c r="G23" s="3"/>
    </row>
    <row r="24" spans="1:7" x14ac:dyDescent="0.35">
      <c r="A24" s="44"/>
      <c r="B24" s="3"/>
      <c r="C24" s="3"/>
      <c r="D24" s="3"/>
      <c r="E24" s="3"/>
      <c r="F24" s="3"/>
      <c r="G24" s="3"/>
    </row>
    <row r="25" spans="1:7" x14ac:dyDescent="0.35">
      <c r="A25" s="3"/>
      <c r="B25" s="3"/>
      <c r="C25" s="3"/>
      <c r="D25" s="3"/>
      <c r="E25" s="3"/>
      <c r="F25" s="3"/>
      <c r="G25" s="3"/>
    </row>
    <row r="26" spans="1:7" x14ac:dyDescent="0.35">
      <c r="A26" s="3"/>
      <c r="B26" s="3"/>
      <c r="C26" s="3"/>
      <c r="D26" s="3"/>
      <c r="E26" s="3"/>
      <c r="F26" s="3"/>
      <c r="G26" s="3"/>
    </row>
    <row r="27" spans="1:7" x14ac:dyDescent="0.35">
      <c r="A27" s="3"/>
      <c r="B27" s="3"/>
      <c r="C27" s="3"/>
      <c r="D27" s="3"/>
      <c r="E27" s="3"/>
      <c r="F27" s="3"/>
      <c r="G27" s="3"/>
    </row>
    <row r="28" spans="1:7" x14ac:dyDescent="0.35">
      <c r="A28" s="3"/>
      <c r="B28" s="3"/>
      <c r="C28" s="3"/>
      <c r="D28" s="3"/>
      <c r="E28" s="3"/>
      <c r="F28" s="3"/>
      <c r="G28" s="3"/>
    </row>
    <row r="29" spans="1:7" x14ac:dyDescent="0.35">
      <c r="A29" s="3"/>
      <c r="B29" s="3"/>
      <c r="C29" s="3"/>
      <c r="D29" s="3"/>
      <c r="E29" s="3"/>
      <c r="F29" s="3"/>
      <c r="G29" s="3"/>
    </row>
    <row r="30" spans="1:7" x14ac:dyDescent="0.35">
      <c r="A30" s="3"/>
      <c r="B30" s="3"/>
      <c r="C30" s="3"/>
      <c r="D30" s="3"/>
      <c r="E30" s="3"/>
      <c r="F30" s="3"/>
      <c r="G30" s="3"/>
    </row>
  </sheetData>
  <mergeCells count="4">
    <mergeCell ref="C1:E1"/>
    <mergeCell ref="A1:B1"/>
    <mergeCell ref="A3:B3"/>
    <mergeCell ref="A9:B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88"/>
  <sheetViews>
    <sheetView workbookViewId="0">
      <selection activeCell="A11" sqref="A11"/>
    </sheetView>
  </sheetViews>
  <sheetFormatPr defaultColWidth="8.81640625" defaultRowHeight="14.5" x14ac:dyDescent="0.35"/>
  <cols>
    <col min="1" max="1" width="132" bestFit="1" customWidth="1"/>
  </cols>
  <sheetData>
    <row r="1" spans="1:1" ht="18.5" x14ac:dyDescent="0.45">
      <c r="A1" s="27" t="s">
        <v>95</v>
      </c>
    </row>
    <row r="3" spans="1:1" x14ac:dyDescent="0.35">
      <c r="A3" s="28" t="s">
        <v>96</v>
      </c>
    </row>
    <row r="4" spans="1:1" x14ac:dyDescent="0.35">
      <c r="A4" s="29" t="s">
        <v>97</v>
      </c>
    </row>
    <row r="5" spans="1:1" x14ac:dyDescent="0.35">
      <c r="A5" s="29" t="s">
        <v>98</v>
      </c>
    </row>
    <row r="6" spans="1:1" x14ac:dyDescent="0.35">
      <c r="A6" s="29" t="s">
        <v>99</v>
      </c>
    </row>
    <row r="7" spans="1:1" x14ac:dyDescent="0.35">
      <c r="A7" s="29" t="s">
        <v>100</v>
      </c>
    </row>
    <row r="8" spans="1:1" x14ac:dyDescent="0.35">
      <c r="A8" s="29" t="s">
        <v>101</v>
      </c>
    </row>
    <row r="9" spans="1:1" x14ac:dyDescent="0.35">
      <c r="A9" s="29" t="s">
        <v>102</v>
      </c>
    </row>
    <row r="10" spans="1:1" x14ac:dyDescent="0.35">
      <c r="A10" s="29" t="s">
        <v>103</v>
      </c>
    </row>
    <row r="11" spans="1:1" x14ac:dyDescent="0.35">
      <c r="A11" s="29" t="s">
        <v>104</v>
      </c>
    </row>
    <row r="12" spans="1:1" x14ac:dyDescent="0.35">
      <c r="A12" s="29"/>
    </row>
    <row r="13" spans="1:1" ht="13" customHeight="1" x14ac:dyDescent="0.35">
      <c r="A13" s="28" t="s">
        <v>105</v>
      </c>
    </row>
    <row r="14" spans="1:1" x14ac:dyDescent="0.35">
      <c r="A14" s="29" t="s">
        <v>106</v>
      </c>
    </row>
    <row r="15" spans="1:1" x14ac:dyDescent="0.35">
      <c r="A15" s="29" t="s">
        <v>107</v>
      </c>
    </row>
    <row r="16" spans="1:1" x14ac:dyDescent="0.35">
      <c r="A16" s="29" t="s">
        <v>108</v>
      </c>
    </row>
    <row r="17" spans="1:1" x14ac:dyDescent="0.35">
      <c r="A17" s="29" t="s">
        <v>109</v>
      </c>
    </row>
    <row r="18" spans="1:1" x14ac:dyDescent="0.35">
      <c r="A18" s="29" t="s">
        <v>110</v>
      </c>
    </row>
    <row r="19" spans="1:1" x14ac:dyDescent="0.35">
      <c r="A19" s="29"/>
    </row>
    <row r="20" spans="1:1" x14ac:dyDescent="0.35">
      <c r="A20" s="28" t="s">
        <v>111</v>
      </c>
    </row>
    <row r="21" spans="1:1" x14ac:dyDescent="0.35">
      <c r="A21" s="29" t="s">
        <v>112</v>
      </c>
    </row>
    <row r="22" spans="1:1" x14ac:dyDescent="0.35">
      <c r="A22" s="29" t="s">
        <v>113</v>
      </c>
    </row>
    <row r="23" spans="1:1" x14ac:dyDescent="0.35">
      <c r="A23" s="29" t="s">
        <v>114</v>
      </c>
    </row>
    <row r="24" spans="1:1" x14ac:dyDescent="0.35">
      <c r="A24" s="29" t="s">
        <v>115</v>
      </c>
    </row>
    <row r="25" spans="1:1" x14ac:dyDescent="0.35">
      <c r="A25" s="29" t="s">
        <v>116</v>
      </c>
    </row>
    <row r="26" spans="1:1" x14ac:dyDescent="0.35">
      <c r="A26" s="29" t="s">
        <v>117</v>
      </c>
    </row>
    <row r="27" spans="1:1" x14ac:dyDescent="0.35">
      <c r="A27" s="29" t="s">
        <v>118</v>
      </c>
    </row>
    <row r="28" spans="1:1" x14ac:dyDescent="0.35">
      <c r="A28" s="29" t="s">
        <v>119</v>
      </c>
    </row>
    <row r="29" spans="1:1" x14ac:dyDescent="0.35">
      <c r="A29" s="29" t="s">
        <v>120</v>
      </c>
    </row>
    <row r="30" spans="1:1" x14ac:dyDescent="0.35">
      <c r="A30" s="29" t="s">
        <v>121</v>
      </c>
    </row>
    <row r="31" spans="1:1" x14ac:dyDescent="0.35">
      <c r="A31" s="29" t="s">
        <v>122</v>
      </c>
    </row>
    <row r="32" spans="1:1" x14ac:dyDescent="0.35">
      <c r="A32" s="29" t="s">
        <v>123</v>
      </c>
    </row>
    <row r="33" spans="1:1" x14ac:dyDescent="0.35">
      <c r="A33" s="29" t="s">
        <v>124</v>
      </c>
    </row>
    <row r="34" spans="1:1" x14ac:dyDescent="0.35">
      <c r="A34" s="29"/>
    </row>
    <row r="35" spans="1:1" x14ac:dyDescent="0.35">
      <c r="A35" s="28" t="s">
        <v>125</v>
      </c>
    </row>
    <row r="36" spans="1:1" x14ac:dyDescent="0.35">
      <c r="A36" s="29" t="s">
        <v>126</v>
      </c>
    </row>
    <row r="37" spans="1:1" x14ac:dyDescent="0.35">
      <c r="A37" s="29" t="s">
        <v>127</v>
      </c>
    </row>
    <row r="38" spans="1:1" x14ac:dyDescent="0.35">
      <c r="A38" s="29" t="s">
        <v>128</v>
      </c>
    </row>
    <row r="39" spans="1:1" x14ac:dyDescent="0.35">
      <c r="A39" s="29" t="s">
        <v>129</v>
      </c>
    </row>
    <row r="40" spans="1:1" x14ac:dyDescent="0.35">
      <c r="A40" s="29" t="s">
        <v>130</v>
      </c>
    </row>
    <row r="41" spans="1:1" x14ac:dyDescent="0.35">
      <c r="A41" s="29" t="s">
        <v>131</v>
      </c>
    </row>
    <row r="42" spans="1:1" x14ac:dyDescent="0.35">
      <c r="A42" s="29" t="s">
        <v>132</v>
      </c>
    </row>
    <row r="43" spans="1:1" x14ac:dyDescent="0.35">
      <c r="A43" s="29" t="s">
        <v>133</v>
      </c>
    </row>
    <row r="44" spans="1:1" x14ac:dyDescent="0.35">
      <c r="A44" s="29" t="s">
        <v>134</v>
      </c>
    </row>
    <row r="45" spans="1:1" x14ac:dyDescent="0.35">
      <c r="A45" s="29"/>
    </row>
    <row r="46" spans="1:1" x14ac:dyDescent="0.35">
      <c r="A46" s="28" t="s">
        <v>135</v>
      </c>
    </row>
    <row r="47" spans="1:1" x14ac:dyDescent="0.35">
      <c r="A47" s="29" t="s">
        <v>136</v>
      </c>
    </row>
    <row r="48" spans="1:1" x14ac:dyDescent="0.35">
      <c r="A48" s="29" t="s">
        <v>137</v>
      </c>
    </row>
    <row r="49" spans="1:1" x14ac:dyDescent="0.35">
      <c r="A49" s="29" t="s">
        <v>138</v>
      </c>
    </row>
    <row r="50" spans="1:1" x14ac:dyDescent="0.35">
      <c r="A50" s="29" t="s">
        <v>139</v>
      </c>
    </row>
    <row r="51" spans="1:1" x14ac:dyDescent="0.35">
      <c r="A51" s="29" t="s">
        <v>140</v>
      </c>
    </row>
    <row r="52" spans="1:1" x14ac:dyDescent="0.35">
      <c r="A52" s="29" t="s">
        <v>141</v>
      </c>
    </row>
    <row r="53" spans="1:1" x14ac:dyDescent="0.35">
      <c r="A53" s="29"/>
    </row>
    <row r="54" spans="1:1" x14ac:dyDescent="0.35">
      <c r="A54" s="28" t="s">
        <v>142</v>
      </c>
    </row>
    <row r="55" spans="1:1" x14ac:dyDescent="0.35">
      <c r="A55" s="29" t="s">
        <v>143</v>
      </c>
    </row>
    <row r="56" spans="1:1" x14ac:dyDescent="0.35">
      <c r="A56" s="29" t="s">
        <v>144</v>
      </c>
    </row>
    <row r="57" spans="1:1" x14ac:dyDescent="0.35">
      <c r="A57" s="29" t="s">
        <v>145</v>
      </c>
    </row>
    <row r="58" spans="1:1" x14ac:dyDescent="0.35">
      <c r="A58" s="29" t="s">
        <v>146</v>
      </c>
    </row>
    <row r="59" spans="1:1" x14ac:dyDescent="0.35">
      <c r="A59" s="29" t="s">
        <v>147</v>
      </c>
    </row>
    <row r="60" spans="1:1" x14ac:dyDescent="0.35">
      <c r="A60" s="29" t="s">
        <v>148</v>
      </c>
    </row>
    <row r="61" spans="1:1" x14ac:dyDescent="0.35">
      <c r="A61" s="29" t="s">
        <v>149</v>
      </c>
    </row>
    <row r="62" spans="1:1" x14ac:dyDescent="0.35">
      <c r="A62" s="29" t="s">
        <v>150</v>
      </c>
    </row>
    <row r="63" spans="1:1" x14ac:dyDescent="0.35">
      <c r="A63" s="29" t="s">
        <v>151</v>
      </c>
    </row>
    <row r="64" spans="1:1" x14ac:dyDescent="0.35">
      <c r="A64" s="29" t="s">
        <v>152</v>
      </c>
    </row>
    <row r="65" spans="1:1" x14ac:dyDescent="0.35">
      <c r="A65" s="29" t="s">
        <v>153</v>
      </c>
    </row>
    <row r="66" spans="1:1" x14ac:dyDescent="0.35">
      <c r="A66" s="29" t="s">
        <v>154</v>
      </c>
    </row>
    <row r="67" spans="1:1" x14ac:dyDescent="0.35">
      <c r="A67" s="29" t="s">
        <v>155</v>
      </c>
    </row>
    <row r="68" spans="1:1" x14ac:dyDescent="0.35">
      <c r="A68" s="29" t="s">
        <v>156</v>
      </c>
    </row>
    <row r="69" spans="1:1" x14ac:dyDescent="0.35">
      <c r="A69" s="29" t="s">
        <v>157</v>
      </c>
    </row>
    <row r="70" spans="1:1" x14ac:dyDescent="0.35">
      <c r="A70" s="29"/>
    </row>
    <row r="71" spans="1:1" x14ac:dyDescent="0.35">
      <c r="A71" s="28" t="s">
        <v>158</v>
      </c>
    </row>
    <row r="72" spans="1:1" x14ac:dyDescent="0.35">
      <c r="A72" s="29" t="s">
        <v>159</v>
      </c>
    </row>
    <row r="73" spans="1:1" x14ac:dyDescent="0.35">
      <c r="A73" s="29" t="s">
        <v>160</v>
      </c>
    </row>
    <row r="74" spans="1:1" x14ac:dyDescent="0.35">
      <c r="A74" s="29" t="s">
        <v>161</v>
      </c>
    </row>
    <row r="75" spans="1:1" x14ac:dyDescent="0.35">
      <c r="A75" s="29" t="s">
        <v>162</v>
      </c>
    </row>
    <row r="76" spans="1:1" x14ac:dyDescent="0.35">
      <c r="A76" s="29" t="s">
        <v>163</v>
      </c>
    </row>
    <row r="77" spans="1:1" x14ac:dyDescent="0.35">
      <c r="A77" s="29" t="s">
        <v>164</v>
      </c>
    </row>
    <row r="78" spans="1:1" x14ac:dyDescent="0.35">
      <c r="A78" s="29" t="s">
        <v>165</v>
      </c>
    </row>
    <row r="79" spans="1:1" x14ac:dyDescent="0.35">
      <c r="A79" s="29"/>
    </row>
    <row r="80" spans="1:1" x14ac:dyDescent="0.35">
      <c r="A80" s="28" t="s">
        <v>166</v>
      </c>
    </row>
    <row r="81" spans="1:1" x14ac:dyDescent="0.35">
      <c r="A81" s="29" t="s">
        <v>167</v>
      </c>
    </row>
    <row r="82" spans="1:1" x14ac:dyDescent="0.35">
      <c r="A82" s="29" t="s">
        <v>168</v>
      </c>
    </row>
    <row r="83" spans="1:1" x14ac:dyDescent="0.35">
      <c r="A83" s="29" t="s">
        <v>169</v>
      </c>
    </row>
    <row r="84" spans="1:1" x14ac:dyDescent="0.35">
      <c r="A84" s="29" t="s">
        <v>170</v>
      </c>
    </row>
    <row r="85" spans="1:1" x14ac:dyDescent="0.35">
      <c r="A85" s="29" t="s">
        <v>171</v>
      </c>
    </row>
    <row r="86" spans="1:1" x14ac:dyDescent="0.35">
      <c r="A86" s="29" t="s">
        <v>172</v>
      </c>
    </row>
    <row r="87" spans="1:1" x14ac:dyDescent="0.35">
      <c r="A87" s="29" t="s">
        <v>173</v>
      </c>
    </row>
    <row r="88" spans="1:1" x14ac:dyDescent="0.35">
      <c r="A88" s="29" t="s">
        <v>174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5"/>
  <sheetViews>
    <sheetView workbookViewId="0">
      <selection activeCell="B22" sqref="B22"/>
    </sheetView>
  </sheetViews>
  <sheetFormatPr defaultColWidth="8.81640625" defaultRowHeight="14.5" x14ac:dyDescent="0.35"/>
  <cols>
    <col min="1" max="1" width="21.1796875" bestFit="1" customWidth="1"/>
    <col min="2" max="2" width="21.81640625" customWidth="1"/>
    <col min="3" max="3" width="28.453125" customWidth="1"/>
    <col min="4" max="4" width="16.81640625" style="2" bestFit="1" customWidth="1"/>
    <col min="5" max="5" width="37.81640625" customWidth="1"/>
  </cols>
  <sheetData>
    <row r="1" spans="1:5" x14ac:dyDescent="0.35">
      <c r="D1" s="96" t="s">
        <v>175</v>
      </c>
      <c r="E1" s="96"/>
    </row>
    <row r="2" spans="1:5" x14ac:dyDescent="0.35">
      <c r="A2" s="35" t="s">
        <v>176</v>
      </c>
      <c r="B2" s="35" t="s">
        <v>177</v>
      </c>
      <c r="C2" s="35" t="s">
        <v>178</v>
      </c>
      <c r="D2" s="35" t="s">
        <v>179</v>
      </c>
      <c r="E2" s="35" t="s">
        <v>180</v>
      </c>
    </row>
    <row r="3" spans="1:5" x14ac:dyDescent="0.35">
      <c r="A3" s="4" t="s">
        <v>181</v>
      </c>
      <c r="B3" s="3"/>
      <c r="C3" s="3"/>
      <c r="D3" s="4"/>
      <c r="E3" s="3"/>
    </row>
    <row r="4" spans="1:5" x14ac:dyDescent="0.35">
      <c r="A4" s="4" t="s">
        <v>182</v>
      </c>
      <c r="B4" s="3"/>
      <c r="C4" s="3"/>
      <c r="D4" s="4"/>
      <c r="E4" s="3"/>
    </row>
    <row r="5" spans="1:5" x14ac:dyDescent="0.35">
      <c r="A5" s="4" t="s">
        <v>183</v>
      </c>
      <c r="B5" s="3"/>
      <c r="C5" s="3"/>
      <c r="D5" s="4"/>
      <c r="E5" s="3"/>
    </row>
    <row r="6" spans="1:5" x14ac:dyDescent="0.35">
      <c r="A6" s="31" t="s">
        <v>184</v>
      </c>
      <c r="B6" s="3"/>
      <c r="C6" s="3"/>
      <c r="D6" s="4"/>
      <c r="E6" s="3"/>
    </row>
    <row r="7" spans="1:5" x14ac:dyDescent="0.35">
      <c r="A7" s="4" t="s">
        <v>185</v>
      </c>
      <c r="B7" s="3"/>
      <c r="C7" s="3"/>
      <c r="D7" s="4"/>
      <c r="E7" s="3"/>
    </row>
    <row r="8" spans="1:5" x14ac:dyDescent="0.35">
      <c r="A8" s="4" t="s">
        <v>186</v>
      </c>
      <c r="B8" s="3"/>
      <c r="C8" s="3"/>
      <c r="D8" s="4"/>
      <c r="E8" s="3"/>
    </row>
    <row r="9" spans="1:5" x14ac:dyDescent="0.35">
      <c r="A9" s="4" t="s">
        <v>187</v>
      </c>
      <c r="B9" s="3"/>
      <c r="C9" s="3"/>
      <c r="D9" s="4"/>
      <c r="E9" s="3"/>
    </row>
    <row r="10" spans="1:5" x14ac:dyDescent="0.35">
      <c r="A10" s="31" t="s">
        <v>188</v>
      </c>
      <c r="B10" s="3"/>
      <c r="C10" s="3"/>
      <c r="D10" s="4"/>
      <c r="E10" s="3"/>
    </row>
    <row r="11" spans="1:5" x14ac:dyDescent="0.35">
      <c r="A11" s="4" t="s">
        <v>189</v>
      </c>
      <c r="B11" s="3"/>
      <c r="C11" s="3"/>
      <c r="D11" s="4"/>
      <c r="E11" s="3"/>
    </row>
    <row r="12" spans="1:5" x14ac:dyDescent="0.35">
      <c r="A12" s="4" t="s">
        <v>190</v>
      </c>
      <c r="B12" s="3"/>
      <c r="C12" s="3"/>
      <c r="D12" s="4"/>
      <c r="E12" s="3"/>
    </row>
    <row r="13" spans="1:5" x14ac:dyDescent="0.35">
      <c r="A13" s="4" t="s">
        <v>191</v>
      </c>
      <c r="B13" s="3"/>
      <c r="C13" s="3"/>
      <c r="D13" s="4"/>
      <c r="E13" s="3"/>
    </row>
    <row r="14" spans="1:5" x14ac:dyDescent="0.35">
      <c r="A14" s="31" t="s">
        <v>192</v>
      </c>
      <c r="B14" s="3"/>
      <c r="C14" s="3"/>
      <c r="D14" s="4"/>
      <c r="E14" s="3"/>
    </row>
    <row r="15" spans="1:5" x14ac:dyDescent="0.35">
      <c r="A15" s="4" t="s">
        <v>193</v>
      </c>
      <c r="B15" s="3"/>
      <c r="C15" s="3"/>
      <c r="D15" s="4"/>
      <c r="E15" s="3"/>
    </row>
    <row r="16" spans="1:5" x14ac:dyDescent="0.35">
      <c r="A16" s="4" t="s">
        <v>194</v>
      </c>
      <c r="B16" s="3"/>
      <c r="C16" s="3"/>
      <c r="D16" s="4"/>
      <c r="E16" s="3"/>
    </row>
    <row r="17" spans="1:5" x14ac:dyDescent="0.35">
      <c r="A17" s="4" t="s">
        <v>195</v>
      </c>
      <c r="B17" s="3"/>
      <c r="C17" s="3"/>
      <c r="D17" s="4"/>
      <c r="E17" s="3"/>
    </row>
    <row r="18" spans="1:5" x14ac:dyDescent="0.35">
      <c r="A18" s="31" t="s">
        <v>196</v>
      </c>
      <c r="B18" s="3"/>
      <c r="C18" s="3"/>
      <c r="D18" s="4"/>
      <c r="E18" s="3"/>
    </row>
    <row r="19" spans="1:5" x14ac:dyDescent="0.35">
      <c r="A19" s="4" t="s">
        <v>197</v>
      </c>
      <c r="B19" s="3"/>
      <c r="C19" s="3"/>
      <c r="D19" s="4"/>
      <c r="E19" s="3"/>
    </row>
    <row r="20" spans="1:5" x14ac:dyDescent="0.35">
      <c r="A20" s="4" t="s">
        <v>198</v>
      </c>
      <c r="B20" s="3"/>
      <c r="C20" s="3"/>
      <c r="D20" s="4"/>
      <c r="E20" s="3"/>
    </row>
    <row r="21" spans="1:5" x14ac:dyDescent="0.35">
      <c r="A21" s="4" t="s">
        <v>199</v>
      </c>
      <c r="B21" s="3"/>
      <c r="C21" s="3"/>
      <c r="D21" s="4"/>
      <c r="E21" s="3"/>
    </row>
    <row r="22" spans="1:5" x14ac:dyDescent="0.35">
      <c r="A22" s="31" t="s">
        <v>200</v>
      </c>
      <c r="B22" s="3"/>
      <c r="C22" s="3"/>
      <c r="D22" s="4"/>
      <c r="E22" s="3"/>
    </row>
    <row r="23" spans="1:5" x14ac:dyDescent="0.35">
      <c r="A23" s="4" t="s">
        <v>201</v>
      </c>
      <c r="B23" s="3"/>
      <c r="C23" s="3"/>
      <c r="D23" s="4"/>
      <c r="E23" s="3"/>
    </row>
    <row r="24" spans="1:5" x14ac:dyDescent="0.35">
      <c r="A24" s="4" t="s">
        <v>202</v>
      </c>
      <c r="B24" s="3"/>
      <c r="C24" s="3"/>
      <c r="D24" s="4"/>
      <c r="E24" s="3"/>
    </row>
    <row r="25" spans="1:5" x14ac:dyDescent="0.35">
      <c r="A25" s="4" t="s">
        <v>203</v>
      </c>
      <c r="B25" s="3"/>
      <c r="C25" s="3"/>
      <c r="D25" s="4"/>
      <c r="E25" s="3"/>
    </row>
    <row r="26" spans="1:5" x14ac:dyDescent="0.35">
      <c r="A26" s="31" t="s">
        <v>204</v>
      </c>
      <c r="B26" s="3"/>
      <c r="C26" s="3"/>
      <c r="D26" s="4"/>
      <c r="E26" s="3"/>
    </row>
    <row r="28" spans="1:5" x14ac:dyDescent="0.35">
      <c r="A28" s="35" t="s">
        <v>205</v>
      </c>
      <c r="B28" s="35" t="s">
        <v>177</v>
      </c>
    </row>
    <row r="29" spans="1:5" x14ac:dyDescent="0.35">
      <c r="A29" s="4" t="s">
        <v>206</v>
      </c>
      <c r="B29" s="4"/>
    </row>
    <row r="30" spans="1:5" x14ac:dyDescent="0.35">
      <c r="A30" s="4" t="s">
        <v>207</v>
      </c>
      <c r="B30" s="4"/>
    </row>
    <row r="31" spans="1:5" x14ac:dyDescent="0.35">
      <c r="A31" s="4" t="s">
        <v>208</v>
      </c>
      <c r="B31" s="4"/>
    </row>
    <row r="32" spans="1:5" x14ac:dyDescent="0.35">
      <c r="A32" s="4" t="s">
        <v>209</v>
      </c>
      <c r="B32" s="4"/>
    </row>
    <row r="33" spans="1:2" x14ac:dyDescent="0.35">
      <c r="A33" s="4" t="s">
        <v>210</v>
      </c>
      <c r="B33" s="4"/>
    </row>
    <row r="34" spans="1:2" x14ac:dyDescent="0.35">
      <c r="A34" s="4" t="s">
        <v>211</v>
      </c>
      <c r="B34" s="4"/>
    </row>
    <row r="35" spans="1:2" x14ac:dyDescent="0.35">
      <c r="A35" s="4" t="s">
        <v>212</v>
      </c>
      <c r="B35" s="4"/>
    </row>
  </sheetData>
  <mergeCells count="1">
    <mergeCell ref="D1:E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Y32"/>
  <sheetViews>
    <sheetView workbookViewId="0">
      <selection activeCell="E7" sqref="E7"/>
    </sheetView>
  </sheetViews>
  <sheetFormatPr defaultColWidth="8.81640625" defaultRowHeight="14.5" x14ac:dyDescent="0.35"/>
  <cols>
    <col min="1" max="1" width="3.453125" customWidth="1"/>
    <col min="2" max="2" width="24.81640625" bestFit="1" customWidth="1"/>
    <col min="3" max="3" width="9.453125" style="2" customWidth="1"/>
    <col min="4" max="4" width="12.453125" style="2" customWidth="1"/>
    <col min="5" max="5" width="9.453125" style="2" customWidth="1"/>
    <col min="6" max="6" width="12.453125" customWidth="1"/>
    <col min="7" max="7" width="11.6328125" style="5" customWidth="1"/>
    <col min="9" max="9" width="26.453125" bestFit="1" customWidth="1"/>
    <col min="11" max="11" width="9.36328125" bestFit="1" customWidth="1"/>
    <col min="12" max="12" width="9.453125" bestFit="1" customWidth="1"/>
    <col min="13" max="13" width="15.453125" style="2" customWidth="1"/>
    <col min="14" max="14" width="11.1796875" customWidth="1"/>
    <col min="15" max="15" width="6.81640625" customWidth="1"/>
    <col min="16" max="16" width="13.453125" customWidth="1"/>
    <col min="24" max="24" width="10.1796875" customWidth="1"/>
  </cols>
  <sheetData>
    <row r="1" spans="2:25" ht="48" customHeight="1" x14ac:dyDescent="0.35">
      <c r="B1" s="65" t="s">
        <v>232</v>
      </c>
      <c r="C1" s="66"/>
      <c r="D1" s="66"/>
      <c r="E1" s="66"/>
      <c r="F1" s="66"/>
      <c r="G1" s="66"/>
      <c r="H1" s="67"/>
      <c r="I1" s="68" t="s">
        <v>239</v>
      </c>
      <c r="J1" s="69"/>
      <c r="K1" s="69"/>
      <c r="L1" s="69"/>
      <c r="M1" s="69"/>
      <c r="N1" s="70"/>
    </row>
    <row r="3" spans="2:25" ht="21" x14ac:dyDescent="0.5">
      <c r="B3" s="73" t="s">
        <v>0</v>
      </c>
      <c r="C3" s="73"/>
      <c r="D3" s="73"/>
      <c r="E3" s="73"/>
      <c r="F3" s="73"/>
      <c r="G3" s="73"/>
      <c r="I3" s="73" t="s">
        <v>1</v>
      </c>
      <c r="J3" s="73"/>
      <c r="K3" s="73"/>
      <c r="L3" s="73"/>
      <c r="M3" s="73"/>
      <c r="N3" s="73"/>
      <c r="P3" s="98" t="s">
        <v>213</v>
      </c>
      <c r="Q3" s="98"/>
      <c r="R3" s="98"/>
      <c r="S3" s="98"/>
      <c r="T3" s="98"/>
      <c r="U3" s="98"/>
      <c r="V3" s="98"/>
      <c r="W3" s="98"/>
      <c r="X3" s="98"/>
    </row>
    <row r="4" spans="2:25" ht="15" customHeight="1" x14ac:dyDescent="0.35">
      <c r="P4" s="98"/>
      <c r="Q4" s="98"/>
      <c r="R4" s="98"/>
      <c r="S4" s="98"/>
      <c r="T4" s="98"/>
      <c r="U4" s="98"/>
      <c r="V4" s="98"/>
      <c r="W4" s="98"/>
      <c r="X4" s="98"/>
    </row>
    <row r="5" spans="2:25" s="12" customFormat="1" ht="29" x14ac:dyDescent="0.35">
      <c r="B5" s="6" t="s">
        <v>2</v>
      </c>
      <c r="C5" s="33" t="s">
        <v>3</v>
      </c>
      <c r="D5" s="33" t="s">
        <v>4</v>
      </c>
      <c r="E5" s="33" t="s">
        <v>5</v>
      </c>
      <c r="F5" s="7" t="s">
        <v>6</v>
      </c>
      <c r="G5" s="7" t="s">
        <v>7</v>
      </c>
      <c r="I5" s="6" t="s">
        <v>8</v>
      </c>
      <c r="J5" s="33" t="s">
        <v>3</v>
      </c>
      <c r="K5" s="33" t="s">
        <v>4</v>
      </c>
      <c r="L5" s="33" t="s">
        <v>5</v>
      </c>
      <c r="M5" s="7" t="s">
        <v>6</v>
      </c>
      <c r="N5" s="7" t="s">
        <v>7</v>
      </c>
    </row>
    <row r="6" spans="2:25" x14ac:dyDescent="0.35">
      <c r="B6" s="3" t="s">
        <v>9</v>
      </c>
      <c r="C6" s="4">
        <f>COUNTIF(Logbook!E:E, "Refraction")</f>
        <v>0</v>
      </c>
      <c r="D6" s="4">
        <v>275</v>
      </c>
      <c r="E6" s="4" t="s">
        <v>11</v>
      </c>
      <c r="F6" s="4">
        <f>IF(C6&gt;=E6,E6,C6)</f>
        <v>0</v>
      </c>
      <c r="G6" s="11">
        <f>IF(C6&lt;D6,D6-C6,"Achieved")</f>
        <v>275</v>
      </c>
      <c r="I6" s="3" t="s">
        <v>10</v>
      </c>
      <c r="J6" s="4">
        <f>COUNTIF(Logbook!G:G, "&lt;=7")</f>
        <v>0</v>
      </c>
      <c r="K6" s="4">
        <v>10</v>
      </c>
      <c r="L6" s="4" t="s">
        <v>11</v>
      </c>
      <c r="M6" s="4">
        <f>IF(J6&gt;=L6,L6,J6)</f>
        <v>0</v>
      </c>
      <c r="N6" s="19">
        <f>IF(J6&lt;K6,K6-J6,"Achieved")</f>
        <v>10</v>
      </c>
      <c r="P6" s="28" t="s">
        <v>12</v>
      </c>
      <c r="Q6" s="13"/>
      <c r="R6" s="12"/>
      <c r="S6" s="12"/>
      <c r="T6" s="12"/>
      <c r="U6" s="12"/>
      <c r="V6" s="12"/>
    </row>
    <row r="7" spans="2:25" x14ac:dyDescent="0.35">
      <c r="B7" s="3" t="s">
        <v>13</v>
      </c>
      <c r="C7" s="4">
        <f>M21+M22+M23+M24</f>
        <v>0</v>
      </c>
      <c r="D7" s="4">
        <v>80</v>
      </c>
      <c r="E7" s="4">
        <v>140</v>
      </c>
      <c r="F7" s="4">
        <f t="shared" ref="F7:F9" si="0">IF(C7&gt;=E7,E7,C7)</f>
        <v>0</v>
      </c>
      <c r="G7" s="11">
        <f t="shared" ref="G7:G8" si="1">IF(C7&lt;D7,D7-C7,"Achieved")</f>
        <v>80</v>
      </c>
      <c r="I7" s="3" t="s">
        <v>14</v>
      </c>
      <c r="J7" s="4">
        <f>COUNTIFS(Logbook!G:G,"&gt;45",Logbook!G:G,"&lt;60")</f>
        <v>0</v>
      </c>
      <c r="K7" s="4">
        <v>40</v>
      </c>
      <c r="L7" s="4" t="s">
        <v>11</v>
      </c>
      <c r="M7" s="4">
        <f t="shared" ref="M7:M13" si="2">IF(J7&gt;=L7,L7,J7)</f>
        <v>0</v>
      </c>
      <c r="N7" s="19">
        <f t="shared" ref="N7:N13" si="3">IF(J7&lt;K7,K7-J7,"Achieved")</f>
        <v>40</v>
      </c>
      <c r="P7" s="71" t="s">
        <v>15</v>
      </c>
      <c r="Q7" s="71"/>
      <c r="R7" s="71"/>
      <c r="S7" s="71"/>
      <c r="T7" s="71"/>
      <c r="U7" s="71"/>
      <c r="V7" s="71"/>
      <c r="W7" s="71"/>
      <c r="X7" s="71"/>
    </row>
    <row r="8" spans="2:25" x14ac:dyDescent="0.35">
      <c r="B8" s="3" t="s">
        <v>16</v>
      </c>
      <c r="C8" s="4">
        <f>COUNTIF(Logbook!E:E, "Dispense")</f>
        <v>0</v>
      </c>
      <c r="D8" s="4">
        <v>0</v>
      </c>
      <c r="E8" s="4">
        <v>40</v>
      </c>
      <c r="F8" s="4">
        <f>IF(C8&gt;=E8,E8,C8)</f>
        <v>0</v>
      </c>
      <c r="G8" s="11" t="str">
        <f t="shared" si="1"/>
        <v>Achieved</v>
      </c>
      <c r="I8" s="3" t="s">
        <v>17</v>
      </c>
      <c r="J8" s="4">
        <f>COUNTIF(Logbook!G:G, "&gt;=60")</f>
        <v>0</v>
      </c>
      <c r="K8" s="4">
        <v>40</v>
      </c>
      <c r="L8" s="4" t="s">
        <v>11</v>
      </c>
      <c r="M8" s="4">
        <f t="shared" si="2"/>
        <v>0</v>
      </c>
      <c r="N8" s="19">
        <f t="shared" si="3"/>
        <v>40</v>
      </c>
      <c r="P8" s="71" t="s">
        <v>18</v>
      </c>
      <c r="Q8" s="71"/>
      <c r="R8" s="71"/>
      <c r="S8" s="71"/>
      <c r="T8" s="71"/>
      <c r="U8" s="71"/>
      <c r="V8" s="71"/>
      <c r="W8" s="71"/>
      <c r="X8" s="71"/>
    </row>
    <row r="9" spans="2:25" x14ac:dyDescent="0.35">
      <c r="B9" s="8" t="s">
        <v>19</v>
      </c>
      <c r="C9" s="17">
        <f>COUNTIF(Logbook!E:E, "Other")</f>
        <v>0</v>
      </c>
      <c r="D9" s="4">
        <v>5</v>
      </c>
      <c r="E9" s="4">
        <v>50</v>
      </c>
      <c r="F9" s="4">
        <f t="shared" si="0"/>
        <v>0</v>
      </c>
      <c r="G9" s="11">
        <f>IF(C9&lt;D9,D9-C9,"Achieved")</f>
        <v>5</v>
      </c>
      <c r="I9" s="3" t="s">
        <v>20</v>
      </c>
      <c r="J9" s="4">
        <f>COUNTIF(Logbook!J:J, "Y")</f>
        <v>0</v>
      </c>
      <c r="K9" s="4">
        <v>10</v>
      </c>
      <c r="L9" s="4" t="s">
        <v>11</v>
      </c>
      <c r="M9" s="4">
        <f t="shared" si="2"/>
        <v>0</v>
      </c>
      <c r="N9" s="19">
        <f t="shared" si="3"/>
        <v>10</v>
      </c>
      <c r="P9" s="12"/>
      <c r="Q9" s="13"/>
      <c r="R9" s="12"/>
      <c r="S9" s="12"/>
      <c r="T9" s="12"/>
      <c r="U9" s="12"/>
      <c r="V9" s="12"/>
    </row>
    <row r="10" spans="2:25" x14ac:dyDescent="0.35">
      <c r="B10" s="10"/>
      <c r="C10" s="18"/>
      <c r="D10" s="99" t="s">
        <v>214</v>
      </c>
      <c r="E10" s="100"/>
      <c r="F10" s="20">
        <f>SUM(F6:F9)</f>
        <v>0</v>
      </c>
      <c r="G10" s="19">
        <f>IF(F10&lt;460,460-F10,"Achieved")</f>
        <v>460</v>
      </c>
      <c r="I10" s="3" t="s">
        <v>22</v>
      </c>
      <c r="J10" s="4">
        <f>COUNTIF(Logbook!K:K, "Mydriatic")+COUNTIF(Logbook!K:K, "Myd &amp; Anaes")</f>
        <v>0</v>
      </c>
      <c r="K10" s="4">
        <v>15</v>
      </c>
      <c r="L10" s="4" t="s">
        <v>11</v>
      </c>
      <c r="M10" s="4">
        <f t="shared" si="2"/>
        <v>0</v>
      </c>
      <c r="N10" s="19">
        <f t="shared" si="3"/>
        <v>15</v>
      </c>
    </row>
    <row r="11" spans="2:25" ht="14.5" customHeight="1" x14ac:dyDescent="0.35">
      <c r="D11" s="9"/>
      <c r="E11" s="9"/>
      <c r="I11" s="3" t="s">
        <v>24</v>
      </c>
      <c r="J11" s="4">
        <f>COUNTIF(Logbook!L:L, "Y")</f>
        <v>0</v>
      </c>
      <c r="K11" s="4">
        <v>5</v>
      </c>
      <c r="L11" s="4" t="s">
        <v>11</v>
      </c>
      <c r="M11" s="4">
        <f t="shared" si="2"/>
        <v>0</v>
      </c>
      <c r="N11" s="19">
        <f t="shared" si="3"/>
        <v>5</v>
      </c>
      <c r="P11" s="28" t="s">
        <v>23</v>
      </c>
      <c r="Q11" s="13"/>
      <c r="R11" s="12"/>
      <c r="S11" s="12"/>
      <c r="T11" s="12"/>
      <c r="U11" s="12"/>
      <c r="V11" s="12"/>
    </row>
    <row r="12" spans="2:25" ht="15" customHeight="1" x14ac:dyDescent="0.35">
      <c r="D12" s="9"/>
      <c r="E12" s="9"/>
      <c r="I12" s="3" t="s">
        <v>237</v>
      </c>
      <c r="J12" s="4">
        <f>COUNTIF(Logbook!I:I, "By Pre-Reg")</f>
        <v>0</v>
      </c>
      <c r="K12" s="4">
        <v>5</v>
      </c>
      <c r="L12" s="4" t="s">
        <v>11</v>
      </c>
      <c r="M12" s="4">
        <f t="shared" si="2"/>
        <v>0</v>
      </c>
      <c r="N12" s="19">
        <f t="shared" si="3"/>
        <v>5</v>
      </c>
      <c r="P12" s="78" t="s">
        <v>25</v>
      </c>
      <c r="Q12" s="80" t="s">
        <v>26</v>
      </c>
      <c r="R12" s="81"/>
      <c r="S12" s="81"/>
      <c r="T12" s="81"/>
      <c r="U12" s="81"/>
      <c r="V12" s="81"/>
      <c r="W12" s="81"/>
      <c r="X12" s="82"/>
    </row>
    <row r="13" spans="2:25" s="12" customFormat="1" ht="15" customHeight="1" x14ac:dyDescent="0.35">
      <c r="B13"/>
      <c r="C13" s="2"/>
      <c r="D13" s="9"/>
      <c r="E13" s="9"/>
      <c r="F13"/>
      <c r="G13" s="5"/>
      <c r="H13"/>
      <c r="I13" s="3" t="s">
        <v>234</v>
      </c>
      <c r="J13" s="4">
        <f>COUNTIF(Logbook!I:I, "Delegated")</f>
        <v>0</v>
      </c>
      <c r="K13" s="4">
        <v>0</v>
      </c>
      <c r="L13" s="4" t="s">
        <v>11</v>
      </c>
      <c r="M13" s="4">
        <f t="shared" si="2"/>
        <v>0</v>
      </c>
      <c r="N13" s="19" t="str">
        <f t="shared" si="3"/>
        <v>Achieved</v>
      </c>
      <c r="P13" s="79"/>
      <c r="Q13" s="83"/>
      <c r="R13" s="84"/>
      <c r="S13" s="84"/>
      <c r="T13" s="84"/>
      <c r="U13" s="84"/>
      <c r="V13" s="84"/>
      <c r="W13" s="84"/>
      <c r="X13" s="85"/>
      <c r="Y13"/>
    </row>
    <row r="14" spans="2:25" ht="30" customHeight="1" x14ac:dyDescent="0.35">
      <c r="B14" s="94" t="s">
        <v>27</v>
      </c>
      <c r="C14" s="94"/>
      <c r="D14" s="94"/>
      <c r="E14" s="94"/>
      <c r="F14" s="94"/>
      <c r="G14" s="94"/>
      <c r="J14" s="2"/>
      <c r="K14" s="2"/>
      <c r="L14" s="2"/>
      <c r="N14" s="40"/>
      <c r="P14" s="41" t="s">
        <v>32</v>
      </c>
      <c r="Q14" s="86" t="s">
        <v>33</v>
      </c>
      <c r="R14" s="87"/>
      <c r="S14" s="87"/>
      <c r="T14" s="87"/>
      <c r="U14" s="87"/>
      <c r="V14" s="87"/>
      <c r="W14" s="87"/>
      <c r="X14" s="88"/>
      <c r="Y14" s="12"/>
    </row>
    <row r="15" spans="2:25" ht="30" customHeight="1" x14ac:dyDescent="0.35">
      <c r="B15" s="89" t="s">
        <v>28</v>
      </c>
      <c r="C15" s="90"/>
      <c r="D15" s="91" t="s">
        <v>29</v>
      </c>
      <c r="E15" s="91"/>
      <c r="F15" s="91" t="s">
        <v>30</v>
      </c>
      <c r="G15" s="91"/>
      <c r="H15" s="12"/>
      <c r="I15" s="6" t="s">
        <v>31</v>
      </c>
      <c r="J15" s="33" t="s">
        <v>3</v>
      </c>
      <c r="K15" s="33" t="s">
        <v>4</v>
      </c>
      <c r="L15" s="33" t="s">
        <v>5</v>
      </c>
      <c r="M15" s="7" t="s">
        <v>6</v>
      </c>
      <c r="N15" s="7" t="s">
        <v>7</v>
      </c>
      <c r="P15" s="41" t="s">
        <v>38</v>
      </c>
      <c r="Q15" s="86" t="s">
        <v>39</v>
      </c>
      <c r="R15" s="87"/>
      <c r="S15" s="87"/>
      <c r="T15" s="87"/>
      <c r="U15" s="87"/>
      <c r="V15" s="87"/>
      <c r="W15" s="87"/>
      <c r="X15" s="88"/>
    </row>
    <row r="16" spans="2:25" ht="14.5" customHeight="1" x14ac:dyDescent="0.35">
      <c r="B16" s="14" t="s">
        <v>34</v>
      </c>
      <c r="C16" s="4">
        <f>COUNTIF(Logbook!G:G, "&lt;=7")</f>
        <v>0</v>
      </c>
      <c r="D16" s="14" t="s">
        <v>35</v>
      </c>
      <c r="E16" s="4">
        <f>COUNTIF(Logbook!F:F,"Soft Fit")</f>
        <v>0</v>
      </c>
      <c r="F16" s="14" t="s">
        <v>36</v>
      </c>
      <c r="G16" s="4">
        <f>COUNTIF(Logbook!F:F,"RGP Fit")</f>
        <v>0</v>
      </c>
      <c r="I16" s="3" t="s">
        <v>37</v>
      </c>
      <c r="J16" s="4">
        <f>COUNTIFS(Logbook!G:G, "&lt;=7",Logbook!E:E, "Refraction")</f>
        <v>0</v>
      </c>
      <c r="K16" s="4">
        <v>5</v>
      </c>
      <c r="L16" s="4" t="s">
        <v>11</v>
      </c>
      <c r="M16" s="4">
        <f t="shared" ref="M16:M18" si="4">IF(J16&gt;=L16,L16,J16)</f>
        <v>0</v>
      </c>
      <c r="N16" s="19">
        <f t="shared" ref="N16:N18" si="5">IF(J16&lt;K16,K16-J16,"Achieved")</f>
        <v>5</v>
      </c>
      <c r="P16" s="72" t="s">
        <v>6</v>
      </c>
      <c r="Q16" s="77" t="s">
        <v>48</v>
      </c>
      <c r="R16" s="77"/>
      <c r="S16" s="77"/>
      <c r="T16" s="77"/>
      <c r="U16" s="77"/>
      <c r="V16" s="77"/>
      <c r="W16" s="77"/>
      <c r="X16" s="77"/>
    </row>
    <row r="17" spans="2:24" x14ac:dyDescent="0.35">
      <c r="B17" s="14" t="s">
        <v>40</v>
      </c>
      <c r="C17" s="4">
        <f>COUNTIFS(Logbook!G:G,"&gt;=8",Logbook!G:G,"&lt;=45")</f>
        <v>0</v>
      </c>
      <c r="D17" s="14" t="s">
        <v>41</v>
      </c>
      <c r="E17" s="4">
        <f>COUNTIF(Logbook!F:F,"Soft A/C")</f>
        <v>0</v>
      </c>
      <c r="F17" s="14" t="s">
        <v>42</v>
      </c>
      <c r="G17" s="4">
        <f>COUNTIF(Logbook!F:F,"RGP A/C")</f>
        <v>0</v>
      </c>
      <c r="I17" s="3" t="s">
        <v>43</v>
      </c>
      <c r="J17" s="4">
        <f>COUNTIFS(Logbook!E:E, "Refraction", Logbook!G:G, "&gt;45",Logbook!G:G,"&lt;60")</f>
        <v>0</v>
      </c>
      <c r="K17" s="4">
        <v>10</v>
      </c>
      <c r="L17" s="4" t="s">
        <v>11</v>
      </c>
      <c r="M17" s="4">
        <f t="shared" si="4"/>
        <v>0</v>
      </c>
      <c r="N17" s="19">
        <f t="shared" si="5"/>
        <v>10</v>
      </c>
      <c r="P17" s="72"/>
      <c r="Q17" s="77"/>
      <c r="R17" s="77"/>
      <c r="S17" s="77"/>
      <c r="T17" s="77"/>
      <c r="U17" s="77"/>
      <c r="V17" s="77"/>
      <c r="W17" s="77"/>
      <c r="X17" s="77"/>
    </row>
    <row r="18" spans="2:24" x14ac:dyDescent="0.35">
      <c r="B18" s="14" t="s">
        <v>44</v>
      </c>
      <c r="C18" s="4">
        <f>COUNTIFS(Logbook!G:G,"&gt;45",Logbook!G:G,"&lt;60")</f>
        <v>0</v>
      </c>
      <c r="D18" s="14" t="s">
        <v>45</v>
      </c>
      <c r="E18" s="4">
        <f>COUNTIF(Logbook!F:F,"Soft EOT")</f>
        <v>0</v>
      </c>
      <c r="F18" s="14" t="s">
        <v>46</v>
      </c>
      <c r="G18" s="4">
        <f>COUNTIF(Logbook!F:F,"RGP EOT")</f>
        <v>0</v>
      </c>
      <c r="I18" s="3" t="s">
        <v>47</v>
      </c>
      <c r="J18" s="4">
        <f>COUNTIFS(Logbook!E:E, "Refraction",Logbook!G:G, "&gt;=60")</f>
        <v>0</v>
      </c>
      <c r="K18" s="4">
        <v>10</v>
      </c>
      <c r="L18" s="4" t="s">
        <v>11</v>
      </c>
      <c r="M18" s="4">
        <f t="shared" si="4"/>
        <v>0</v>
      </c>
      <c r="N18" s="19">
        <f t="shared" si="5"/>
        <v>10</v>
      </c>
      <c r="P18" s="34" t="s">
        <v>7</v>
      </c>
      <c r="Q18" s="74" t="s">
        <v>52</v>
      </c>
      <c r="R18" s="75"/>
      <c r="S18" s="75"/>
      <c r="T18" s="75"/>
      <c r="U18" s="75"/>
      <c r="V18" s="75"/>
      <c r="W18" s="75"/>
      <c r="X18" s="76"/>
    </row>
    <row r="19" spans="2:24" x14ac:dyDescent="0.35">
      <c r="B19" s="14" t="s">
        <v>17</v>
      </c>
      <c r="C19" s="4">
        <f>COUNTIF(Logbook!G:G, "&gt;=60")</f>
        <v>0</v>
      </c>
      <c r="I19" s="3"/>
      <c r="J19" s="4"/>
      <c r="K19" s="4"/>
      <c r="L19" s="4"/>
      <c r="M19" s="4"/>
      <c r="N19" s="11"/>
    </row>
    <row r="20" spans="2:24" s="12" customFormat="1" ht="29" x14ac:dyDescent="0.35">
      <c r="B20" s="89" t="s">
        <v>49</v>
      </c>
      <c r="C20" s="90"/>
      <c r="D20" s="91" t="s">
        <v>50</v>
      </c>
      <c r="E20" s="91"/>
      <c r="F20" s="91"/>
      <c r="G20" s="91"/>
      <c r="H20"/>
      <c r="I20" s="6" t="s">
        <v>51</v>
      </c>
      <c r="J20" s="33" t="s">
        <v>3</v>
      </c>
      <c r="K20" s="33" t="s">
        <v>4</v>
      </c>
      <c r="L20" s="33" t="s">
        <v>5</v>
      </c>
      <c r="M20" s="7" t="s">
        <v>6</v>
      </c>
      <c r="N20" s="7" t="s">
        <v>7</v>
      </c>
      <c r="V20"/>
      <c r="W20"/>
      <c r="X20"/>
    </row>
    <row r="21" spans="2:24" x14ac:dyDescent="0.35">
      <c r="B21" s="14" t="s">
        <v>53</v>
      </c>
      <c r="C21" s="15">
        <f>COUNTIF(Logbook!H:H, "Y")</f>
        <v>0</v>
      </c>
      <c r="D21" s="14" t="s">
        <v>54</v>
      </c>
      <c r="E21" s="15">
        <f>COUNTIF(Logbook!M:M, "Y")</f>
        <v>0</v>
      </c>
      <c r="F21" s="14" t="s">
        <v>55</v>
      </c>
      <c r="G21" s="15">
        <f>COUNTIF(Logbook!Q:Q, "Y")</f>
        <v>0</v>
      </c>
      <c r="H21" s="12"/>
      <c r="I21" s="3" t="s">
        <v>56</v>
      </c>
      <c r="J21" s="4">
        <f>COUNTIF(Logbook!F:F, "Soft Fit")+COUNTIF(Logbook!F:F, "RGP Fit")</f>
        <v>0</v>
      </c>
      <c r="K21" s="4">
        <v>20</v>
      </c>
      <c r="L21" s="4" t="s">
        <v>11</v>
      </c>
      <c r="M21" s="4">
        <f t="shared" ref="M21:M24" si="6">IF(J21&gt;=L21,L21,J21)</f>
        <v>0</v>
      </c>
      <c r="N21" s="19">
        <f t="shared" ref="N21:N24" si="7">IF(J21&lt;K21,K21-J21,"Achieved")</f>
        <v>20</v>
      </c>
    </row>
    <row r="22" spans="2:24" x14ac:dyDescent="0.35">
      <c r="B22" s="14" t="s">
        <v>57</v>
      </c>
      <c r="C22" s="15">
        <f>COUNTIF(Logbook!K:K, "Mydriatic")+COUNTIF(Logbook!K:K, "Myd &amp; Anaes")</f>
        <v>0</v>
      </c>
      <c r="D22" s="14" t="s">
        <v>58</v>
      </c>
      <c r="E22" s="15">
        <f>COUNTIF(Logbook!N:N, "Y")</f>
        <v>0</v>
      </c>
      <c r="F22" s="14" t="s">
        <v>59</v>
      </c>
      <c r="G22" s="15">
        <f>COUNTIF(Logbook!O:O, "Y")</f>
        <v>0</v>
      </c>
      <c r="I22" s="3" t="s">
        <v>60</v>
      </c>
      <c r="J22" s="4">
        <f>COUNTIF(Logbook!F:F, "Soft EOT")+COUNTIF(Logbook!F:F, "RGP EOT")</f>
        <v>0</v>
      </c>
      <c r="K22" s="4">
        <v>0</v>
      </c>
      <c r="L22" s="4">
        <v>20</v>
      </c>
      <c r="M22" s="4">
        <f t="shared" si="6"/>
        <v>0</v>
      </c>
      <c r="N22" s="19" t="str">
        <f t="shared" si="7"/>
        <v>Achieved</v>
      </c>
      <c r="V22" s="12"/>
      <c r="W22" s="12"/>
      <c r="X22" s="12"/>
    </row>
    <row r="23" spans="2:24" x14ac:dyDescent="0.35">
      <c r="B23" s="14" t="s">
        <v>61</v>
      </c>
      <c r="C23" s="15">
        <f>COUNTIF(Logbook!K:K,"Cycloplegic")</f>
        <v>0</v>
      </c>
      <c r="D23" s="14" t="s">
        <v>62</v>
      </c>
      <c r="E23" s="15">
        <f>COUNTIF(Logbook!P:P, "Y")</f>
        <v>0</v>
      </c>
      <c r="F23" s="14" t="s">
        <v>19</v>
      </c>
      <c r="G23" s="15">
        <f>COUNTIF(Logbook!R:R, "Y")</f>
        <v>0</v>
      </c>
      <c r="I23" s="3" t="s">
        <v>63</v>
      </c>
      <c r="J23" s="4">
        <f>COUNTIF(Logbook!F:F, "Soft A/C")+COUNTIF(Logbook!F:F, "RGP A/C")</f>
        <v>0</v>
      </c>
      <c r="K23" s="4">
        <v>20</v>
      </c>
      <c r="L23" s="4" t="s">
        <v>11</v>
      </c>
      <c r="M23" s="4">
        <f t="shared" si="6"/>
        <v>0</v>
      </c>
      <c r="N23" s="19">
        <f t="shared" si="7"/>
        <v>20</v>
      </c>
    </row>
    <row r="24" spans="2:24" s="12" customFormat="1" ht="15.75" customHeight="1" x14ac:dyDescent="0.35">
      <c r="B24" s="14" t="s">
        <v>64</v>
      </c>
      <c r="C24" s="15">
        <f>COUNTIF(Logbook!K:K, "Anaesthetic")+COUNTIF(Logbook!K:K, "Myd &amp; Anaes")</f>
        <v>0</v>
      </c>
      <c r="D24" s="2"/>
      <c r="E24" s="2"/>
      <c r="F24"/>
      <c r="G24" s="5"/>
      <c r="H24"/>
      <c r="I24" s="3" t="s">
        <v>65</v>
      </c>
      <c r="J24" s="4">
        <f>COUNTIF(Logbook!F:F, "Teach")</f>
        <v>0</v>
      </c>
      <c r="K24" s="4">
        <v>5</v>
      </c>
      <c r="L24" s="4">
        <v>10</v>
      </c>
      <c r="M24" s="4">
        <f t="shared" si="6"/>
        <v>0</v>
      </c>
      <c r="N24" s="19">
        <f t="shared" si="7"/>
        <v>5</v>
      </c>
      <c r="P24"/>
      <c r="Q24"/>
      <c r="R24"/>
      <c r="S24"/>
      <c r="T24"/>
      <c r="U24"/>
      <c r="V24"/>
      <c r="W24"/>
      <c r="X24"/>
    </row>
    <row r="25" spans="2:24" ht="30" customHeight="1" x14ac:dyDescent="0.35">
      <c r="D25" s="12"/>
      <c r="E25" s="12"/>
      <c r="F25" s="12"/>
      <c r="G25" s="12"/>
      <c r="H25" s="12"/>
      <c r="I25" s="6" t="s">
        <v>66</v>
      </c>
      <c r="J25" s="33" t="s">
        <v>3</v>
      </c>
      <c r="K25" s="33" t="s">
        <v>4</v>
      </c>
      <c r="L25" s="33" t="s">
        <v>5</v>
      </c>
      <c r="M25" s="7" t="s">
        <v>6</v>
      </c>
      <c r="N25" s="7" t="s">
        <v>7</v>
      </c>
      <c r="P25" s="12"/>
      <c r="Q25" s="12"/>
      <c r="R25" s="12"/>
      <c r="S25" s="12"/>
      <c r="T25" s="12"/>
      <c r="U25" s="12"/>
    </row>
    <row r="26" spans="2:24" x14ac:dyDescent="0.35">
      <c r="B26" s="98" t="s">
        <v>213</v>
      </c>
      <c r="C26" s="98"/>
      <c r="D26" s="98"/>
      <c r="E26" s="98"/>
      <c r="F26" s="98"/>
      <c r="G26" s="98"/>
      <c r="I26" s="3" t="s">
        <v>67</v>
      </c>
      <c r="J26" s="4">
        <f>COUNTIF(Logbook!F:F, "SV")</f>
        <v>0</v>
      </c>
      <c r="K26" s="4">
        <v>0</v>
      </c>
      <c r="L26" s="4" t="s">
        <v>11</v>
      </c>
      <c r="M26" s="4">
        <f t="shared" ref="M26:M30" si="8">IF(J26&gt;=L26,L26,J26)</f>
        <v>0</v>
      </c>
      <c r="N26" s="19" t="str">
        <f t="shared" ref="N26:N30" si="9">IF(J26&lt;K26,K26-J26,"Achieved")</f>
        <v>Achieved</v>
      </c>
    </row>
    <row r="27" spans="2:24" x14ac:dyDescent="0.35">
      <c r="B27" s="98"/>
      <c r="C27" s="98"/>
      <c r="D27" s="98"/>
      <c r="E27" s="98"/>
      <c r="F27" s="98"/>
      <c r="G27" s="98"/>
      <c r="I27" s="3" t="s">
        <v>68</v>
      </c>
      <c r="J27" s="4">
        <f>COUNTIF(Logbook!F:F, "Multifocal")</f>
        <v>0</v>
      </c>
      <c r="K27" s="4">
        <v>0</v>
      </c>
      <c r="L27" s="4" t="s">
        <v>11</v>
      </c>
      <c r="M27" s="4">
        <f t="shared" si="8"/>
        <v>0</v>
      </c>
      <c r="N27" s="19" t="str">
        <f t="shared" si="9"/>
        <v>Achieved</v>
      </c>
      <c r="V27" s="12"/>
      <c r="W27" s="12"/>
      <c r="X27" s="12"/>
    </row>
    <row r="28" spans="2:24" x14ac:dyDescent="0.35">
      <c r="I28" s="3" t="s">
        <v>69</v>
      </c>
      <c r="J28" s="4">
        <f>COUNTIFS(Logbook!G:G, "&lt;=7",Logbook!E:E, "Dispense")</f>
        <v>0</v>
      </c>
      <c r="K28" s="4">
        <v>0</v>
      </c>
      <c r="L28" s="4" t="s">
        <v>11</v>
      </c>
      <c r="M28" s="4">
        <f t="shared" si="8"/>
        <v>0</v>
      </c>
      <c r="N28" s="19" t="str">
        <f t="shared" si="9"/>
        <v>Achieved</v>
      </c>
    </row>
    <row r="29" spans="2:24" s="12" customFormat="1" x14ac:dyDescent="0.35">
      <c r="B29"/>
      <c r="C29" s="2"/>
      <c r="D29" s="2"/>
      <c r="E29" s="2"/>
      <c r="F29"/>
      <c r="G29" s="5"/>
      <c r="H29"/>
      <c r="I29" s="3" t="s">
        <v>70</v>
      </c>
      <c r="J29" s="4">
        <f>COUNTIFS(Logbook!E:E, "Dispense", Logbook!G:G, "&gt;45",Logbook!G:G,"&lt;60")</f>
        <v>0</v>
      </c>
      <c r="K29" s="4">
        <v>0</v>
      </c>
      <c r="L29" s="4" t="s">
        <v>11</v>
      </c>
      <c r="M29" s="4">
        <f t="shared" si="8"/>
        <v>0</v>
      </c>
      <c r="N29" s="19" t="str">
        <f t="shared" si="9"/>
        <v>Achieved</v>
      </c>
      <c r="P29"/>
      <c r="Q29"/>
      <c r="R29"/>
      <c r="S29"/>
      <c r="T29"/>
      <c r="U29"/>
      <c r="V29"/>
      <c r="W29"/>
      <c r="X29"/>
    </row>
    <row r="30" spans="2:24" x14ac:dyDescent="0.35">
      <c r="B30" s="12"/>
      <c r="C30" s="12"/>
      <c r="D30" s="12"/>
      <c r="E30" s="12"/>
      <c r="F30" s="12"/>
      <c r="G30" s="12"/>
      <c r="H30" s="12"/>
      <c r="I30" s="3" t="s">
        <v>71</v>
      </c>
      <c r="J30" s="4">
        <f>COUNTIFS(Logbook!E:E, "Dispense",Logbook!G:G, "&gt;=60")</f>
        <v>0</v>
      </c>
      <c r="K30" s="4">
        <v>0</v>
      </c>
      <c r="L30" s="4" t="s">
        <v>11</v>
      </c>
      <c r="M30" s="4">
        <f t="shared" si="8"/>
        <v>0</v>
      </c>
      <c r="N30" s="19" t="str">
        <f t="shared" si="9"/>
        <v>Achieved</v>
      </c>
    </row>
    <row r="32" spans="2:24" x14ac:dyDescent="0.35">
      <c r="I32" s="12"/>
      <c r="J32" s="12"/>
      <c r="K32" s="12"/>
      <c r="L32" s="12"/>
      <c r="M32" s="13"/>
      <c r="N32" s="12"/>
    </row>
  </sheetData>
  <sheetProtection algorithmName="SHA-512" hashValue="JsrWnmXEkobfTly5h9fFVawTs/lcrhgxEcpohfdcWCnmGt3UmNz/m74xQq5JM6VA8sKhMaRRMAIMmwalTvygFw==" saltValue="bEt0fIA9dle7ahGKjcV3Yg==" spinCount="100000" sheet="1" scenarios="1" selectLockedCells="1" selectUnlockedCells="1"/>
  <mergeCells count="22">
    <mergeCell ref="F15:G15"/>
    <mergeCell ref="Q14:X14"/>
    <mergeCell ref="B26:G27"/>
    <mergeCell ref="B20:C20"/>
    <mergeCell ref="D20:G20"/>
    <mergeCell ref="Q18:X18"/>
    <mergeCell ref="P3:X4"/>
    <mergeCell ref="B1:H1"/>
    <mergeCell ref="I1:N1"/>
    <mergeCell ref="Q15:X15"/>
    <mergeCell ref="P16:P17"/>
    <mergeCell ref="Q16:X17"/>
    <mergeCell ref="P12:P13"/>
    <mergeCell ref="Q12:X13"/>
    <mergeCell ref="B3:G3"/>
    <mergeCell ref="I3:N3"/>
    <mergeCell ref="P7:X7"/>
    <mergeCell ref="P8:X8"/>
    <mergeCell ref="D10:E10"/>
    <mergeCell ref="B14:G14"/>
    <mergeCell ref="B15:C15"/>
    <mergeCell ref="D15:E15"/>
  </mergeCells>
  <conditionalFormatting sqref="G6:G10">
    <cfRule type="containsText" dxfId="23" priority="25" operator="containsText" text="Achieved">
      <formula>NOT(ISERROR(SEARCH("Achieved",G6)))</formula>
    </cfRule>
    <cfRule type="cellIs" dxfId="22" priority="27" operator="greaterThan">
      <formula>0</formula>
    </cfRule>
  </conditionalFormatting>
  <conditionalFormatting sqref="N6:N13">
    <cfRule type="cellIs" dxfId="21" priority="8" operator="greaterThan">
      <formula>0</formula>
    </cfRule>
  </conditionalFormatting>
  <conditionalFormatting sqref="N6:N14">
    <cfRule type="containsText" dxfId="20" priority="7" operator="containsText" text="Achieved">
      <formula>NOT(ISERROR(SEARCH("Achieved",N6)))</formula>
    </cfRule>
  </conditionalFormatting>
  <conditionalFormatting sqref="N16:N18">
    <cfRule type="cellIs" dxfId="19" priority="6" operator="greaterThan">
      <formula>0</formula>
    </cfRule>
  </conditionalFormatting>
  <conditionalFormatting sqref="N16:N19">
    <cfRule type="containsText" dxfId="18" priority="5" operator="containsText" text="Achieved">
      <formula>NOT(ISERROR(SEARCH("Achieved",N16)))</formula>
    </cfRule>
  </conditionalFormatting>
  <conditionalFormatting sqref="N21:N24">
    <cfRule type="containsText" dxfId="17" priority="3" operator="containsText" text="Achieved">
      <formula>NOT(ISERROR(SEARCH("Achieved",N21)))</formula>
    </cfRule>
    <cfRule type="cellIs" dxfId="16" priority="4" operator="greaterThan">
      <formula>0</formula>
    </cfRule>
  </conditionalFormatting>
  <conditionalFormatting sqref="N26:N30">
    <cfRule type="containsText" dxfId="15" priority="1" operator="containsText" text="Achieved">
      <formula>NOT(ISERROR(SEARCH("Achieved",N26)))</formula>
    </cfRule>
    <cfRule type="cellIs" dxfId="14" priority="2" operator="greaterThan">
      <formula>0</formula>
    </cfRule>
  </conditionalFormatting>
  <hyperlinks>
    <hyperlink ref="I1:N1" r:id="rId1" location="mobile-nav-panel" display="Logging your patient encounters" xr:uid="{64CE7DD3-93CD-40EB-AD01-7AD1C224EFF2}"/>
  </hyperlinks>
  <pageMargins left="0.7" right="0.7" top="0.75" bottom="0.75" header="0.3" footer="0.3"/>
  <pageSetup paperSize="9" orientation="portrait" horizontalDpi="1200" verticalDpi="1200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Y32"/>
  <sheetViews>
    <sheetView workbookViewId="0">
      <selection activeCell="E7" sqref="E7"/>
    </sheetView>
  </sheetViews>
  <sheetFormatPr defaultColWidth="8.81640625" defaultRowHeight="14.5" x14ac:dyDescent="0.35"/>
  <cols>
    <col min="1" max="1" width="3.453125" customWidth="1"/>
    <col min="2" max="2" width="24.81640625" bestFit="1" customWidth="1"/>
    <col min="3" max="3" width="9.453125" style="2" customWidth="1"/>
    <col min="4" max="4" width="12.453125" style="2" customWidth="1"/>
    <col min="5" max="5" width="9.453125" style="2" customWidth="1"/>
    <col min="6" max="6" width="12.453125" customWidth="1"/>
    <col min="7" max="7" width="11.6328125" style="5" customWidth="1"/>
    <col min="9" max="9" width="26.453125" bestFit="1" customWidth="1"/>
    <col min="11" max="11" width="9.36328125" bestFit="1" customWidth="1"/>
    <col min="12" max="12" width="9.453125" bestFit="1" customWidth="1"/>
    <col min="13" max="13" width="15.453125" style="2" customWidth="1"/>
    <col min="14" max="14" width="11.1796875" customWidth="1"/>
    <col min="15" max="15" width="6.81640625" customWidth="1"/>
    <col min="16" max="16" width="13.453125" customWidth="1"/>
    <col min="24" max="24" width="10.1796875" customWidth="1"/>
  </cols>
  <sheetData>
    <row r="1" spans="2:25" ht="48" customHeight="1" x14ac:dyDescent="0.35">
      <c r="B1" s="65" t="s">
        <v>232</v>
      </c>
      <c r="C1" s="66"/>
      <c r="D1" s="66"/>
      <c r="E1" s="66"/>
      <c r="F1" s="66"/>
      <c r="G1" s="66"/>
      <c r="H1" s="67"/>
      <c r="I1" s="68" t="s">
        <v>239</v>
      </c>
      <c r="J1" s="69"/>
      <c r="K1" s="69"/>
      <c r="L1" s="69"/>
      <c r="M1" s="69"/>
      <c r="N1" s="70"/>
    </row>
    <row r="3" spans="2:25" ht="21" x14ac:dyDescent="0.5">
      <c r="B3" s="73" t="s">
        <v>0</v>
      </c>
      <c r="C3" s="73"/>
      <c r="D3" s="73"/>
      <c r="E3" s="73"/>
      <c r="F3" s="73"/>
      <c r="G3" s="73"/>
      <c r="I3" s="73" t="s">
        <v>1</v>
      </c>
      <c r="J3" s="73"/>
      <c r="K3" s="73"/>
      <c r="L3" s="73"/>
      <c r="M3" s="73"/>
      <c r="N3" s="73"/>
      <c r="P3" s="98" t="s">
        <v>215</v>
      </c>
      <c r="Q3" s="98"/>
      <c r="R3" s="98"/>
      <c r="S3" s="98"/>
      <c r="T3" s="98"/>
      <c r="U3" s="98"/>
      <c r="V3" s="98"/>
      <c r="W3" s="98"/>
      <c r="X3" s="98"/>
    </row>
    <row r="4" spans="2:25" ht="15" customHeight="1" x14ac:dyDescent="0.35">
      <c r="P4" s="98"/>
      <c r="Q4" s="98"/>
      <c r="R4" s="98"/>
      <c r="S4" s="98"/>
      <c r="T4" s="98"/>
      <c r="U4" s="98"/>
      <c r="V4" s="98"/>
      <c r="W4" s="98"/>
      <c r="X4" s="98"/>
    </row>
    <row r="5" spans="2:25" s="12" customFormat="1" ht="29" x14ac:dyDescent="0.35">
      <c r="B5" s="6" t="s">
        <v>2</v>
      </c>
      <c r="C5" s="33" t="s">
        <v>3</v>
      </c>
      <c r="D5" s="33" t="s">
        <v>4</v>
      </c>
      <c r="E5" s="33" t="s">
        <v>5</v>
      </c>
      <c r="F5" s="7" t="s">
        <v>6</v>
      </c>
      <c r="G5" s="7" t="s">
        <v>7</v>
      </c>
      <c r="I5" s="6" t="s">
        <v>8</v>
      </c>
      <c r="J5" s="33" t="s">
        <v>3</v>
      </c>
      <c r="K5" s="33" t="s">
        <v>4</v>
      </c>
      <c r="L5" s="33" t="s">
        <v>5</v>
      </c>
      <c r="M5" s="7" t="s">
        <v>6</v>
      </c>
      <c r="N5" s="7" t="s">
        <v>7</v>
      </c>
    </row>
    <row r="6" spans="2:25" x14ac:dyDescent="0.35">
      <c r="B6" s="3" t="s">
        <v>9</v>
      </c>
      <c r="C6" s="4">
        <f>COUNTIF(Logbook!E:E, "Refraction")</f>
        <v>0</v>
      </c>
      <c r="D6" s="4">
        <v>275</v>
      </c>
      <c r="E6" s="4" t="s">
        <v>11</v>
      </c>
      <c r="F6" s="4">
        <f>IF(C6&gt;=E6,E6,C6)</f>
        <v>0</v>
      </c>
      <c r="G6" s="19">
        <f>IF(C6&lt;D6,D6-C6,"Achieved")</f>
        <v>275</v>
      </c>
      <c r="I6" s="3" t="s">
        <v>10</v>
      </c>
      <c r="J6" s="4">
        <f>COUNTIF(Logbook!G:G, "&lt;=7")</f>
        <v>0</v>
      </c>
      <c r="K6" s="4">
        <v>10</v>
      </c>
      <c r="L6" s="4" t="s">
        <v>11</v>
      </c>
      <c r="M6" s="4">
        <f>IF(J6&gt;=L6,L6,J6)</f>
        <v>0</v>
      </c>
      <c r="N6" s="19">
        <f>IF(J6&lt;K6,K6-J6,"Achieved")</f>
        <v>10</v>
      </c>
      <c r="P6" s="28" t="s">
        <v>12</v>
      </c>
      <c r="Q6" s="13"/>
      <c r="R6" s="12"/>
      <c r="S6" s="12"/>
      <c r="T6" s="12"/>
      <c r="U6" s="12"/>
      <c r="V6" s="12"/>
    </row>
    <row r="7" spans="2:25" x14ac:dyDescent="0.35">
      <c r="B7" s="3" t="s">
        <v>13</v>
      </c>
      <c r="C7" s="4">
        <f>M21+M22+M23+M24</f>
        <v>0</v>
      </c>
      <c r="D7" s="4">
        <v>0</v>
      </c>
      <c r="E7" s="4">
        <v>60</v>
      </c>
      <c r="F7" s="4">
        <f t="shared" ref="F7:F9" si="0">IF(C7&gt;=E7,E7,C7)</f>
        <v>0</v>
      </c>
      <c r="G7" s="19" t="str">
        <f t="shared" ref="G7:G8" si="1">IF(C7&lt;D7,D7-C7,"Achieved")</f>
        <v>Achieved</v>
      </c>
      <c r="I7" s="3" t="s">
        <v>14</v>
      </c>
      <c r="J7" s="4">
        <f>COUNTIFS(Logbook!G:G,"&gt;45",Logbook!G:G,"&lt;60")</f>
        <v>0</v>
      </c>
      <c r="K7" s="4">
        <v>40</v>
      </c>
      <c r="L7" s="4" t="s">
        <v>11</v>
      </c>
      <c r="M7" s="4">
        <f t="shared" ref="M7:M13" si="2">IF(J7&gt;=L7,L7,J7)</f>
        <v>0</v>
      </c>
      <c r="N7" s="19">
        <f t="shared" ref="N7:N13" si="3">IF(J7&lt;K7,K7-J7,"Achieved")</f>
        <v>40</v>
      </c>
      <c r="P7" s="71" t="s">
        <v>15</v>
      </c>
      <c r="Q7" s="71"/>
      <c r="R7" s="71"/>
      <c r="S7" s="71"/>
      <c r="T7" s="71"/>
      <c r="U7" s="71"/>
      <c r="V7" s="71"/>
      <c r="W7" s="71"/>
      <c r="X7" s="71"/>
    </row>
    <row r="8" spans="2:25" x14ac:dyDescent="0.35">
      <c r="B8" s="3" t="s">
        <v>16</v>
      </c>
      <c r="C8" s="4">
        <f>COUNTIF(Logbook!E:E, "Dispense")</f>
        <v>0</v>
      </c>
      <c r="D8" s="4">
        <v>0</v>
      </c>
      <c r="E8" s="4">
        <v>40</v>
      </c>
      <c r="F8" s="4">
        <f t="shared" si="0"/>
        <v>0</v>
      </c>
      <c r="G8" s="19" t="str">
        <f t="shared" si="1"/>
        <v>Achieved</v>
      </c>
      <c r="I8" s="3" t="s">
        <v>17</v>
      </c>
      <c r="J8" s="4">
        <f>COUNTIF(Logbook!G:G, "&gt;=60")</f>
        <v>0</v>
      </c>
      <c r="K8" s="4">
        <v>40</v>
      </c>
      <c r="L8" s="4" t="s">
        <v>11</v>
      </c>
      <c r="M8" s="4">
        <f t="shared" si="2"/>
        <v>0</v>
      </c>
      <c r="N8" s="19">
        <f t="shared" si="3"/>
        <v>40</v>
      </c>
      <c r="P8" s="71" t="s">
        <v>18</v>
      </c>
      <c r="Q8" s="71"/>
      <c r="R8" s="71"/>
      <c r="S8" s="71"/>
      <c r="T8" s="71"/>
      <c r="U8" s="71"/>
      <c r="V8" s="71"/>
      <c r="W8" s="71"/>
      <c r="X8" s="71"/>
    </row>
    <row r="9" spans="2:25" x14ac:dyDescent="0.35">
      <c r="B9" s="8" t="s">
        <v>19</v>
      </c>
      <c r="C9" s="17">
        <f>COUNTIF(Logbook!E:E, "Other")</f>
        <v>0</v>
      </c>
      <c r="D9" s="4">
        <v>5</v>
      </c>
      <c r="E9" s="4">
        <v>50</v>
      </c>
      <c r="F9" s="4">
        <f t="shared" si="0"/>
        <v>0</v>
      </c>
      <c r="G9" s="19">
        <f>IF(C9&lt;D9,D9-C9,"Achieved")</f>
        <v>5</v>
      </c>
      <c r="I9" s="3" t="s">
        <v>20</v>
      </c>
      <c r="J9" s="4">
        <f>COUNTIF(Logbook!J:J, "Y")</f>
        <v>0</v>
      </c>
      <c r="K9" s="4">
        <v>10</v>
      </c>
      <c r="L9" s="4" t="s">
        <v>11</v>
      </c>
      <c r="M9" s="4">
        <f t="shared" si="2"/>
        <v>0</v>
      </c>
      <c r="N9" s="19">
        <f t="shared" si="3"/>
        <v>10</v>
      </c>
      <c r="P9" s="12"/>
      <c r="Q9" s="13"/>
      <c r="R9" s="12"/>
      <c r="S9" s="12"/>
      <c r="T9" s="12"/>
      <c r="U9" s="12"/>
      <c r="V9" s="12"/>
    </row>
    <row r="10" spans="2:25" x14ac:dyDescent="0.35">
      <c r="B10" s="10"/>
      <c r="C10" s="18"/>
      <c r="D10" s="99" t="s">
        <v>216</v>
      </c>
      <c r="E10" s="100"/>
      <c r="F10" s="20">
        <f>SUM(F6:F9)</f>
        <v>0</v>
      </c>
      <c r="G10" s="19">
        <f>IF(F10&lt;380,380-F10,"Achieved")</f>
        <v>380</v>
      </c>
      <c r="I10" s="3" t="s">
        <v>22</v>
      </c>
      <c r="J10" s="4">
        <f>COUNTIF(Logbook!K:K, "Mydriatic")+COUNTIF(Logbook!K:K, "Myd &amp; Anaes")</f>
        <v>0</v>
      </c>
      <c r="K10" s="4">
        <v>15</v>
      </c>
      <c r="L10" s="4" t="s">
        <v>11</v>
      </c>
      <c r="M10" s="4">
        <f t="shared" si="2"/>
        <v>0</v>
      </c>
      <c r="N10" s="19">
        <f t="shared" si="3"/>
        <v>15</v>
      </c>
      <c r="Q10" s="13"/>
      <c r="R10" s="12"/>
      <c r="S10" s="12"/>
      <c r="T10" s="12"/>
      <c r="U10" s="12"/>
      <c r="V10" s="12"/>
    </row>
    <row r="11" spans="2:25" ht="14.5" customHeight="1" x14ac:dyDescent="0.35">
      <c r="D11" s="9"/>
      <c r="E11" s="9"/>
      <c r="I11" s="3" t="s">
        <v>24</v>
      </c>
      <c r="J11" s="4">
        <f>COUNTIF(Logbook!L:L, "Y")</f>
        <v>0</v>
      </c>
      <c r="K11" s="4">
        <v>5</v>
      </c>
      <c r="L11" s="4" t="s">
        <v>11</v>
      </c>
      <c r="M11" s="4">
        <f t="shared" si="2"/>
        <v>0</v>
      </c>
      <c r="N11" s="19">
        <f t="shared" si="3"/>
        <v>5</v>
      </c>
      <c r="P11" s="28" t="s">
        <v>23</v>
      </c>
      <c r="Q11" s="45"/>
      <c r="R11" s="45"/>
      <c r="S11" s="45"/>
      <c r="T11" s="45"/>
      <c r="U11" s="45"/>
      <c r="V11" s="45"/>
      <c r="W11" s="45"/>
      <c r="X11" s="45"/>
    </row>
    <row r="12" spans="2:25" x14ac:dyDescent="0.35">
      <c r="D12" s="9"/>
      <c r="E12" s="9"/>
      <c r="I12" s="3" t="s">
        <v>237</v>
      </c>
      <c r="J12" s="4">
        <f>COUNTIF(Logbook!I:I, "By Pre-Reg")</f>
        <v>0</v>
      </c>
      <c r="K12" s="4">
        <v>5</v>
      </c>
      <c r="L12" s="4" t="s">
        <v>11</v>
      </c>
      <c r="M12" s="4">
        <f t="shared" si="2"/>
        <v>0</v>
      </c>
      <c r="N12" s="19">
        <f t="shared" si="3"/>
        <v>5</v>
      </c>
      <c r="P12" s="78" t="s">
        <v>25</v>
      </c>
      <c r="Q12" s="80" t="s">
        <v>26</v>
      </c>
      <c r="R12" s="81"/>
      <c r="S12" s="81"/>
      <c r="T12" s="81"/>
      <c r="U12" s="81"/>
      <c r="V12" s="81"/>
      <c r="W12" s="81"/>
      <c r="X12" s="82"/>
    </row>
    <row r="13" spans="2:25" s="12" customFormat="1" ht="15" customHeight="1" x14ac:dyDescent="0.35">
      <c r="B13"/>
      <c r="C13" s="2"/>
      <c r="D13" s="9"/>
      <c r="E13" s="9"/>
      <c r="F13"/>
      <c r="G13" s="5"/>
      <c r="H13"/>
      <c r="I13" s="3" t="s">
        <v>234</v>
      </c>
      <c r="J13" s="4">
        <f>COUNTIF(Logbook!I:I, "Delegated")</f>
        <v>0</v>
      </c>
      <c r="K13" s="4">
        <v>0</v>
      </c>
      <c r="L13" s="4" t="s">
        <v>11</v>
      </c>
      <c r="M13" s="4">
        <f t="shared" si="2"/>
        <v>0</v>
      </c>
      <c r="N13" s="19" t="str">
        <f t="shared" si="3"/>
        <v>Achieved</v>
      </c>
      <c r="P13" s="79"/>
      <c r="Q13" s="83"/>
      <c r="R13" s="84"/>
      <c r="S13" s="84"/>
      <c r="T13" s="84"/>
      <c r="U13" s="84"/>
      <c r="V13" s="84"/>
      <c r="W13" s="84"/>
      <c r="X13" s="85"/>
      <c r="Y13"/>
    </row>
    <row r="14" spans="2:25" ht="30" customHeight="1" x14ac:dyDescent="0.35">
      <c r="B14" s="94" t="s">
        <v>27</v>
      </c>
      <c r="C14" s="94"/>
      <c r="D14" s="94"/>
      <c r="E14" s="94"/>
      <c r="F14" s="94"/>
      <c r="G14" s="94"/>
      <c r="J14" s="2"/>
      <c r="K14" s="2"/>
      <c r="L14" s="2"/>
      <c r="N14" s="40"/>
      <c r="P14" s="41" t="s">
        <v>32</v>
      </c>
      <c r="Q14" s="86" t="s">
        <v>33</v>
      </c>
      <c r="R14" s="87"/>
      <c r="S14" s="87"/>
      <c r="T14" s="87"/>
      <c r="U14" s="87"/>
      <c r="V14" s="87"/>
      <c r="W14" s="87"/>
      <c r="X14" s="88"/>
      <c r="Y14" s="12"/>
    </row>
    <row r="15" spans="2:25" ht="30" customHeight="1" x14ac:dyDescent="0.35">
      <c r="B15" s="89" t="s">
        <v>28</v>
      </c>
      <c r="C15" s="90"/>
      <c r="D15" s="91" t="s">
        <v>29</v>
      </c>
      <c r="E15" s="91"/>
      <c r="F15" s="91" t="s">
        <v>30</v>
      </c>
      <c r="G15" s="91"/>
      <c r="H15" s="12"/>
      <c r="I15" s="6" t="s">
        <v>31</v>
      </c>
      <c r="J15" s="33" t="s">
        <v>3</v>
      </c>
      <c r="K15" s="33" t="s">
        <v>4</v>
      </c>
      <c r="L15" s="33" t="s">
        <v>5</v>
      </c>
      <c r="M15" s="7" t="s">
        <v>6</v>
      </c>
      <c r="N15" s="7" t="s">
        <v>7</v>
      </c>
      <c r="P15" s="41" t="s">
        <v>38</v>
      </c>
      <c r="Q15" s="86" t="s">
        <v>39</v>
      </c>
      <c r="R15" s="87"/>
      <c r="S15" s="87"/>
      <c r="T15" s="87"/>
      <c r="U15" s="87"/>
      <c r="V15" s="87"/>
      <c r="W15" s="87"/>
      <c r="X15" s="88"/>
    </row>
    <row r="16" spans="2:25" ht="14.5" customHeight="1" x14ac:dyDescent="0.35">
      <c r="B16" s="14" t="s">
        <v>34</v>
      </c>
      <c r="C16" s="4">
        <f>COUNTIF(Logbook!G:G, "&lt;=7")</f>
        <v>0</v>
      </c>
      <c r="D16" s="14" t="s">
        <v>35</v>
      </c>
      <c r="E16" s="4">
        <f>COUNTIF(Logbook!F:F,"Soft Fit")</f>
        <v>0</v>
      </c>
      <c r="F16" s="14" t="s">
        <v>36</v>
      </c>
      <c r="G16" s="4">
        <f>COUNTIF(Logbook!F:F,"RGP Fit")</f>
        <v>0</v>
      </c>
      <c r="I16" s="3" t="s">
        <v>37</v>
      </c>
      <c r="J16" s="4">
        <f>COUNTIFS(Logbook!G:G, "&lt;=7",Logbook!E:E, "Refraction")</f>
        <v>0</v>
      </c>
      <c r="K16" s="4">
        <v>5</v>
      </c>
      <c r="L16" s="4" t="s">
        <v>11</v>
      </c>
      <c r="M16" s="4">
        <f t="shared" ref="M16:M18" si="4">IF(J16&gt;=L16,L16,J16)</f>
        <v>0</v>
      </c>
      <c r="N16" s="19">
        <f t="shared" ref="N16:N18" si="5">IF(J16&lt;K16,K16-J16,"Achieved")</f>
        <v>5</v>
      </c>
      <c r="P16" s="72" t="s">
        <v>6</v>
      </c>
      <c r="Q16" s="77" t="s">
        <v>48</v>
      </c>
      <c r="R16" s="77"/>
      <c r="S16" s="77"/>
      <c r="T16" s="77"/>
      <c r="U16" s="77"/>
      <c r="V16" s="77"/>
      <c r="W16" s="77"/>
      <c r="X16" s="77"/>
    </row>
    <row r="17" spans="2:24" x14ac:dyDescent="0.35">
      <c r="B17" s="14" t="s">
        <v>40</v>
      </c>
      <c r="C17" s="4">
        <f>COUNTIFS(Logbook!G:G,"&gt;=8",Logbook!G:G,"&lt;=45")</f>
        <v>0</v>
      </c>
      <c r="D17" s="14" t="s">
        <v>41</v>
      </c>
      <c r="E17" s="4">
        <f>COUNTIF(Logbook!F:F,"Soft A/C")</f>
        <v>0</v>
      </c>
      <c r="F17" s="14" t="s">
        <v>42</v>
      </c>
      <c r="G17" s="4">
        <f>COUNTIF(Logbook!F:F,"RGP A/C")</f>
        <v>0</v>
      </c>
      <c r="I17" s="3" t="s">
        <v>43</v>
      </c>
      <c r="J17" s="4">
        <f>COUNTIFS(Logbook!E:E, "Refraction", Logbook!G:G, "&gt;45",Logbook!G:G,"&lt;60")</f>
        <v>0</v>
      </c>
      <c r="K17" s="4">
        <v>10</v>
      </c>
      <c r="L17" s="4" t="s">
        <v>11</v>
      </c>
      <c r="M17" s="4">
        <f t="shared" si="4"/>
        <v>0</v>
      </c>
      <c r="N17" s="19">
        <f t="shared" si="5"/>
        <v>10</v>
      </c>
      <c r="P17" s="72"/>
      <c r="Q17" s="77"/>
      <c r="R17" s="77"/>
      <c r="S17" s="77"/>
      <c r="T17" s="77"/>
      <c r="U17" s="77"/>
      <c r="V17" s="77"/>
      <c r="W17" s="77"/>
      <c r="X17" s="77"/>
    </row>
    <row r="18" spans="2:24" x14ac:dyDescent="0.35">
      <c r="B18" s="14" t="s">
        <v>44</v>
      </c>
      <c r="C18" s="4">
        <f>COUNTIFS(Logbook!G:G,"&gt;45",Logbook!G:G,"&lt;60")</f>
        <v>0</v>
      </c>
      <c r="D18" s="14" t="s">
        <v>45</v>
      </c>
      <c r="E18" s="4">
        <f>COUNTIF(Logbook!F:F,"Soft EOT")</f>
        <v>0</v>
      </c>
      <c r="F18" s="14" t="s">
        <v>46</v>
      </c>
      <c r="G18" s="4">
        <f>COUNTIF(Logbook!F:F,"RGP EOT")</f>
        <v>0</v>
      </c>
      <c r="I18" s="3" t="s">
        <v>47</v>
      </c>
      <c r="J18" s="4">
        <f>COUNTIFS(Logbook!E:E, "Refraction",Logbook!G:G, "&gt;=60")</f>
        <v>0</v>
      </c>
      <c r="K18" s="4">
        <v>10</v>
      </c>
      <c r="L18" s="4" t="s">
        <v>11</v>
      </c>
      <c r="M18" s="4">
        <f t="shared" si="4"/>
        <v>0</v>
      </c>
      <c r="N18" s="19">
        <f t="shared" si="5"/>
        <v>10</v>
      </c>
      <c r="P18" s="34" t="s">
        <v>7</v>
      </c>
      <c r="Q18" s="74" t="s">
        <v>52</v>
      </c>
      <c r="R18" s="75"/>
      <c r="S18" s="75"/>
      <c r="T18" s="75"/>
      <c r="U18" s="75"/>
      <c r="V18" s="75"/>
      <c r="W18" s="75"/>
      <c r="X18" s="76"/>
    </row>
    <row r="19" spans="2:24" x14ac:dyDescent="0.35">
      <c r="B19" s="14" t="s">
        <v>17</v>
      </c>
      <c r="C19" s="4">
        <f>COUNTIF(Logbook!G:G, "&gt;=60")</f>
        <v>0</v>
      </c>
      <c r="I19" s="3"/>
      <c r="J19" s="4"/>
      <c r="K19" s="4"/>
      <c r="L19" s="4"/>
      <c r="M19" s="4"/>
      <c r="N19" s="11"/>
    </row>
    <row r="20" spans="2:24" s="12" customFormat="1" ht="29" x14ac:dyDescent="0.35">
      <c r="B20" s="89" t="s">
        <v>49</v>
      </c>
      <c r="C20" s="90"/>
      <c r="D20" s="91" t="s">
        <v>50</v>
      </c>
      <c r="E20" s="91"/>
      <c r="F20" s="91"/>
      <c r="G20" s="91"/>
      <c r="H20"/>
      <c r="I20" s="6" t="s">
        <v>51</v>
      </c>
      <c r="J20" s="33" t="s">
        <v>3</v>
      </c>
      <c r="K20" s="33" t="s">
        <v>4</v>
      </c>
      <c r="L20" s="33" t="s">
        <v>5</v>
      </c>
      <c r="M20" s="7" t="s">
        <v>6</v>
      </c>
      <c r="N20" s="7" t="s">
        <v>7</v>
      </c>
      <c r="V20"/>
      <c r="W20"/>
      <c r="X20"/>
    </row>
    <row r="21" spans="2:24" x14ac:dyDescent="0.35">
      <c r="B21" s="14" t="s">
        <v>53</v>
      </c>
      <c r="C21" s="15">
        <f>COUNTIF(Logbook!H:H, "Y")</f>
        <v>0</v>
      </c>
      <c r="D21" s="14" t="s">
        <v>54</v>
      </c>
      <c r="E21" s="15">
        <f>COUNTIF(Logbook!M:M, "Y")</f>
        <v>0</v>
      </c>
      <c r="F21" s="14" t="s">
        <v>55</v>
      </c>
      <c r="G21" s="15">
        <f>COUNTIF(Logbook!Q:Q, "Y")</f>
        <v>0</v>
      </c>
      <c r="H21" s="12"/>
      <c r="I21" s="3" t="s">
        <v>56</v>
      </c>
      <c r="J21" s="4">
        <f>COUNTIF(Logbook!F:F, "Soft Fit")+COUNTIF(Logbook!F:F, "RGP Fit")</f>
        <v>0</v>
      </c>
      <c r="K21" s="4">
        <v>0</v>
      </c>
      <c r="L21" s="4" t="s">
        <v>11</v>
      </c>
      <c r="M21" s="4">
        <f t="shared" ref="M21:M24" si="6">IF(J21&gt;=L21,L21,J21)</f>
        <v>0</v>
      </c>
      <c r="N21" s="19" t="str">
        <f t="shared" ref="N21:N24" si="7">IF(J21&lt;K21,K21-J21,"Achieved")</f>
        <v>Achieved</v>
      </c>
    </row>
    <row r="22" spans="2:24" x14ac:dyDescent="0.35">
      <c r="B22" s="14" t="s">
        <v>57</v>
      </c>
      <c r="C22" s="15">
        <f>COUNTIF(Logbook!K:K, "Mydriatic")+COUNTIF(Logbook!K:K, "Myd &amp; Anaes")</f>
        <v>0</v>
      </c>
      <c r="D22" s="14" t="s">
        <v>58</v>
      </c>
      <c r="E22" s="15">
        <f>COUNTIF(Logbook!N:N, "Y")</f>
        <v>0</v>
      </c>
      <c r="F22" s="14" t="s">
        <v>59</v>
      </c>
      <c r="G22" s="15">
        <f>COUNTIF(Logbook!O:O, "Y")</f>
        <v>0</v>
      </c>
      <c r="I22" s="3" t="s">
        <v>60</v>
      </c>
      <c r="J22" s="4">
        <f>COUNTIF(Logbook!F:F, "Soft EOT")+COUNTIF(Logbook!F:F, "RGP EOT")</f>
        <v>0</v>
      </c>
      <c r="K22" s="4">
        <v>0</v>
      </c>
      <c r="L22" s="4">
        <v>20</v>
      </c>
      <c r="M22" s="4">
        <f>IF(J22&gt;=L22,L22,J22)</f>
        <v>0</v>
      </c>
      <c r="N22" s="19" t="str">
        <f t="shared" si="7"/>
        <v>Achieved</v>
      </c>
      <c r="V22" s="12"/>
      <c r="W22" s="12"/>
      <c r="X22" s="12"/>
    </row>
    <row r="23" spans="2:24" x14ac:dyDescent="0.35">
      <c r="B23" s="14" t="s">
        <v>61</v>
      </c>
      <c r="C23" s="15">
        <f>COUNTIF(Logbook!K:K,"Cycloplegic")</f>
        <v>0</v>
      </c>
      <c r="D23" s="14" t="s">
        <v>62</v>
      </c>
      <c r="E23" s="15">
        <f>COUNTIF(Logbook!P:P, "Y")</f>
        <v>0</v>
      </c>
      <c r="F23" s="14" t="s">
        <v>19</v>
      </c>
      <c r="G23" s="15">
        <f>COUNTIF(Logbook!R:R, "Y")</f>
        <v>0</v>
      </c>
      <c r="I23" s="3" t="s">
        <v>63</v>
      </c>
      <c r="J23" s="4">
        <f>COUNTIF(Logbook!F:F, "Soft A/C")+COUNTIF(Logbook!F:F, "RGP A/C")</f>
        <v>0</v>
      </c>
      <c r="K23" s="4">
        <v>0</v>
      </c>
      <c r="L23" s="4" t="s">
        <v>11</v>
      </c>
      <c r="M23" s="4">
        <f>IF(J23&gt;=L23,L23,J23)</f>
        <v>0</v>
      </c>
      <c r="N23" s="19" t="str">
        <f t="shared" si="7"/>
        <v>Achieved</v>
      </c>
    </row>
    <row r="24" spans="2:24" s="12" customFormat="1" x14ac:dyDescent="0.35">
      <c r="B24" s="14" t="s">
        <v>64</v>
      </c>
      <c r="C24" s="15">
        <f>COUNTIF(Logbook!K:K, "Anaesthetic")+COUNTIF(Logbook!K:K, "Myd &amp; Anaes")</f>
        <v>0</v>
      </c>
      <c r="D24" s="2"/>
      <c r="E24" s="2"/>
      <c r="F24"/>
      <c r="G24" s="5"/>
      <c r="H24"/>
      <c r="I24" s="3" t="s">
        <v>65</v>
      </c>
      <c r="J24" s="4">
        <f>COUNTIF(Logbook!F:F, "Teach")</f>
        <v>0</v>
      </c>
      <c r="K24" s="4">
        <v>0</v>
      </c>
      <c r="L24" s="4">
        <v>10</v>
      </c>
      <c r="M24" s="4">
        <f t="shared" si="6"/>
        <v>0</v>
      </c>
      <c r="N24" s="19" t="str">
        <f t="shared" si="7"/>
        <v>Achieved</v>
      </c>
      <c r="P24"/>
      <c r="Q24"/>
      <c r="R24"/>
      <c r="S24"/>
      <c r="T24"/>
      <c r="U24"/>
      <c r="V24"/>
      <c r="W24"/>
      <c r="X24"/>
    </row>
    <row r="25" spans="2:24" ht="30" customHeight="1" x14ac:dyDescent="0.35">
      <c r="D25" s="12"/>
      <c r="E25" s="12"/>
      <c r="F25" s="12"/>
      <c r="G25" s="12"/>
      <c r="H25" s="12"/>
      <c r="I25" s="6" t="s">
        <v>66</v>
      </c>
      <c r="J25" s="33" t="s">
        <v>3</v>
      </c>
      <c r="K25" s="33" t="s">
        <v>4</v>
      </c>
      <c r="L25" s="33" t="s">
        <v>5</v>
      </c>
      <c r="M25" s="7" t="s">
        <v>6</v>
      </c>
      <c r="N25" s="7" t="s">
        <v>7</v>
      </c>
      <c r="P25" s="12"/>
      <c r="Q25" s="12"/>
      <c r="R25" s="12"/>
      <c r="S25" s="12"/>
      <c r="T25" s="12"/>
      <c r="U25" s="12"/>
    </row>
    <row r="26" spans="2:24" ht="15" customHeight="1" x14ac:dyDescent="0.35">
      <c r="B26" s="98" t="s">
        <v>215</v>
      </c>
      <c r="C26" s="98"/>
      <c r="D26" s="98"/>
      <c r="E26" s="98"/>
      <c r="F26" s="98"/>
      <c r="G26" s="98"/>
      <c r="I26" s="3" t="s">
        <v>67</v>
      </c>
      <c r="J26" s="4">
        <f>COUNTIF(Logbook!F:F, "SV")</f>
        <v>0</v>
      </c>
      <c r="K26" s="4">
        <v>0</v>
      </c>
      <c r="L26" s="4" t="s">
        <v>11</v>
      </c>
      <c r="M26" s="4">
        <f>IF(J26&gt;=L26,L26,J26)</f>
        <v>0</v>
      </c>
      <c r="N26" s="19" t="str">
        <f t="shared" ref="N26:N30" si="8">IF(J26&lt;K26,K26-J26,"Achieved")</f>
        <v>Achieved</v>
      </c>
    </row>
    <row r="27" spans="2:24" x14ac:dyDescent="0.35">
      <c r="B27" s="98"/>
      <c r="C27" s="98"/>
      <c r="D27" s="98"/>
      <c r="E27" s="98"/>
      <c r="F27" s="98"/>
      <c r="G27" s="98"/>
      <c r="I27" s="3" t="s">
        <v>68</v>
      </c>
      <c r="J27" s="4">
        <f>COUNTIF(Logbook!F:F, "Multifocal")</f>
        <v>0</v>
      </c>
      <c r="K27" s="4">
        <v>0</v>
      </c>
      <c r="L27" s="4" t="s">
        <v>11</v>
      </c>
      <c r="M27" s="4">
        <f t="shared" ref="M27:M30" si="9">IF(J27&gt;=L27,L27,J27)</f>
        <v>0</v>
      </c>
      <c r="N27" s="19" t="str">
        <f t="shared" si="8"/>
        <v>Achieved</v>
      </c>
      <c r="V27" s="12"/>
      <c r="W27" s="12"/>
      <c r="X27" s="12"/>
    </row>
    <row r="28" spans="2:24" x14ac:dyDescent="0.35">
      <c r="I28" s="3" t="s">
        <v>69</v>
      </c>
      <c r="J28" s="4">
        <f>COUNTIFS(Logbook!G:G, "&lt;=7",Logbook!E:E, "Dispense")</f>
        <v>0</v>
      </c>
      <c r="K28" s="4">
        <v>0</v>
      </c>
      <c r="L28" s="4" t="s">
        <v>11</v>
      </c>
      <c r="M28" s="4">
        <f t="shared" si="9"/>
        <v>0</v>
      </c>
      <c r="N28" s="19" t="str">
        <f t="shared" si="8"/>
        <v>Achieved</v>
      </c>
    </row>
    <row r="29" spans="2:24" s="12" customFormat="1" x14ac:dyDescent="0.35">
      <c r="B29"/>
      <c r="C29" s="2"/>
      <c r="D29" s="2"/>
      <c r="E29" s="2"/>
      <c r="F29"/>
      <c r="G29" s="5"/>
      <c r="H29"/>
      <c r="I29" s="3" t="s">
        <v>70</v>
      </c>
      <c r="J29" s="4">
        <f>COUNTIFS(Logbook!E:E, "Dispense", Logbook!G:G, "&gt;45",Logbook!G:G,"&lt;60")</f>
        <v>0</v>
      </c>
      <c r="K29" s="4">
        <v>0</v>
      </c>
      <c r="L29" s="4" t="s">
        <v>11</v>
      </c>
      <c r="M29" s="4">
        <f t="shared" si="9"/>
        <v>0</v>
      </c>
      <c r="N29" s="19" t="str">
        <f t="shared" si="8"/>
        <v>Achieved</v>
      </c>
      <c r="P29"/>
      <c r="Q29"/>
      <c r="R29"/>
      <c r="S29"/>
      <c r="T29"/>
      <c r="U29"/>
      <c r="V29"/>
      <c r="W29"/>
      <c r="X29"/>
    </row>
    <row r="30" spans="2:24" x14ac:dyDescent="0.35">
      <c r="B30" s="12"/>
      <c r="C30" s="12"/>
      <c r="D30" s="12"/>
      <c r="E30" s="12"/>
      <c r="F30" s="12"/>
      <c r="G30" s="12"/>
      <c r="H30" s="12"/>
      <c r="I30" s="3" t="s">
        <v>71</v>
      </c>
      <c r="J30" s="4">
        <f>COUNTIFS(Logbook!E:E, "Dispense",Logbook!G:G, "&gt;=60")</f>
        <v>0</v>
      </c>
      <c r="K30" s="4">
        <v>0</v>
      </c>
      <c r="L30" s="4" t="s">
        <v>11</v>
      </c>
      <c r="M30" s="4">
        <f t="shared" si="9"/>
        <v>0</v>
      </c>
      <c r="N30" s="19" t="str">
        <f t="shared" si="8"/>
        <v>Achieved</v>
      </c>
    </row>
    <row r="32" spans="2:24" x14ac:dyDescent="0.35">
      <c r="I32" s="12"/>
      <c r="J32" s="12"/>
      <c r="K32" s="12"/>
      <c r="L32" s="12"/>
      <c r="M32" s="13"/>
      <c r="N32" s="12"/>
    </row>
  </sheetData>
  <sheetProtection selectLockedCells="1" selectUnlockedCells="1"/>
  <mergeCells count="22">
    <mergeCell ref="B26:G27"/>
    <mergeCell ref="B20:C20"/>
    <mergeCell ref="D20:G20"/>
    <mergeCell ref="Q18:X18"/>
    <mergeCell ref="P16:P17"/>
    <mergeCell ref="Q16:X17"/>
    <mergeCell ref="P3:X4"/>
    <mergeCell ref="Q15:X15"/>
    <mergeCell ref="B1:H1"/>
    <mergeCell ref="I1:N1"/>
    <mergeCell ref="P12:P13"/>
    <mergeCell ref="Q12:X13"/>
    <mergeCell ref="B3:G3"/>
    <mergeCell ref="I3:N3"/>
    <mergeCell ref="P7:X7"/>
    <mergeCell ref="P8:X8"/>
    <mergeCell ref="D10:E10"/>
    <mergeCell ref="B14:G14"/>
    <mergeCell ref="B15:C15"/>
    <mergeCell ref="D15:E15"/>
    <mergeCell ref="F15:G15"/>
    <mergeCell ref="Q14:X14"/>
  </mergeCells>
  <conditionalFormatting sqref="G6:G10">
    <cfRule type="containsText" dxfId="13" priority="1" operator="containsText" text="Achieved">
      <formula>NOT(ISERROR(SEARCH("Achieved",G6)))</formula>
    </cfRule>
    <cfRule type="cellIs" dxfId="12" priority="2" operator="greaterThan">
      <formula>0</formula>
    </cfRule>
  </conditionalFormatting>
  <conditionalFormatting sqref="N6:N13">
    <cfRule type="cellIs" dxfId="11" priority="10" operator="greaterThan">
      <formula>0</formula>
    </cfRule>
  </conditionalFormatting>
  <conditionalFormatting sqref="N6:N14">
    <cfRule type="containsText" dxfId="10" priority="9" operator="containsText" text="Achieved">
      <formula>NOT(ISERROR(SEARCH("Achieved",N6)))</formula>
    </cfRule>
  </conditionalFormatting>
  <conditionalFormatting sqref="N16:N18">
    <cfRule type="cellIs" dxfId="9" priority="8" operator="greaterThan">
      <formula>0</formula>
    </cfRule>
  </conditionalFormatting>
  <conditionalFormatting sqref="N16:N19">
    <cfRule type="containsText" dxfId="8" priority="7" operator="containsText" text="Achieved">
      <formula>NOT(ISERROR(SEARCH("Achieved",N16)))</formula>
    </cfRule>
  </conditionalFormatting>
  <conditionalFormatting sqref="N21:N24">
    <cfRule type="containsText" dxfId="7" priority="5" operator="containsText" text="Achieved">
      <formula>NOT(ISERROR(SEARCH("Achieved",N21)))</formula>
    </cfRule>
    <cfRule type="cellIs" dxfId="6" priority="6" operator="greaterThan">
      <formula>0</formula>
    </cfRule>
  </conditionalFormatting>
  <conditionalFormatting sqref="N26:N30">
    <cfRule type="containsText" dxfId="5" priority="3" operator="containsText" text="Achieved">
      <formula>NOT(ISERROR(SEARCH("Achieved",N26)))</formula>
    </cfRule>
    <cfRule type="cellIs" dxfId="4" priority="4" operator="greaterThan">
      <formula>0</formula>
    </cfRule>
  </conditionalFormatting>
  <hyperlinks>
    <hyperlink ref="I1:N1" r:id="rId1" location="mobile-nav-panel" display="Logging your patient encounters" xr:uid="{9D785299-7765-4283-A9A1-7656B4BF9BD0}"/>
  </hyperlinks>
  <pageMargins left="0.7" right="0.7" top="0.75" bottom="0.75" header="0.3" footer="0.3"/>
  <pageSetup paperSize="9" orientation="portrait" horizontalDpi="1200" verticalDpi="1200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H9"/>
  <sheetViews>
    <sheetView workbookViewId="0">
      <selection activeCell="H4" sqref="H4"/>
    </sheetView>
  </sheetViews>
  <sheetFormatPr defaultColWidth="8.81640625" defaultRowHeight="14.5" x14ac:dyDescent="0.35"/>
  <cols>
    <col min="1" max="1" width="10.1796875" bestFit="1" customWidth="1"/>
    <col min="2" max="2" width="11.6328125" bestFit="1" customWidth="1"/>
    <col min="3" max="3" width="14.1796875" bestFit="1" customWidth="1"/>
    <col min="4" max="4" width="28.81640625" bestFit="1" customWidth="1"/>
    <col min="6" max="6" width="11.453125" bestFit="1" customWidth="1"/>
    <col min="7" max="7" width="8.6328125" style="2"/>
  </cols>
  <sheetData>
    <row r="2" spans="1:8" x14ac:dyDescent="0.35">
      <c r="A2" s="1" t="s">
        <v>9</v>
      </c>
      <c r="B2" s="1" t="s">
        <v>217</v>
      </c>
      <c r="C2" s="1" t="s">
        <v>218</v>
      </c>
      <c r="D2" s="1" t="s">
        <v>19</v>
      </c>
      <c r="E2" s="1"/>
      <c r="F2" s="1"/>
      <c r="G2" s="26"/>
    </row>
    <row r="3" spans="1:8" x14ac:dyDescent="0.35">
      <c r="B3" t="s">
        <v>35</v>
      </c>
      <c r="C3" t="s">
        <v>219</v>
      </c>
      <c r="D3" t="s">
        <v>220</v>
      </c>
      <c r="F3" t="s">
        <v>64</v>
      </c>
      <c r="G3" s="2" t="s">
        <v>221</v>
      </c>
      <c r="H3" t="s">
        <v>235</v>
      </c>
    </row>
    <row r="4" spans="1:8" x14ac:dyDescent="0.35">
      <c r="B4" t="s">
        <v>41</v>
      </c>
      <c r="C4" t="s">
        <v>68</v>
      </c>
      <c r="D4" t="s">
        <v>222</v>
      </c>
      <c r="F4" t="s">
        <v>61</v>
      </c>
      <c r="G4" s="2" t="s">
        <v>223</v>
      </c>
      <c r="H4" t="s">
        <v>236</v>
      </c>
    </row>
    <row r="5" spans="1:8" x14ac:dyDescent="0.35">
      <c r="B5" t="s">
        <v>45</v>
      </c>
      <c r="C5" t="s">
        <v>224</v>
      </c>
      <c r="D5" t="s">
        <v>225</v>
      </c>
      <c r="F5" t="s">
        <v>57</v>
      </c>
    </row>
    <row r="6" spans="1:8" x14ac:dyDescent="0.35">
      <c r="B6" t="s">
        <v>36</v>
      </c>
      <c r="D6" t="s">
        <v>226</v>
      </c>
      <c r="F6" t="s">
        <v>227</v>
      </c>
    </row>
    <row r="7" spans="1:8" x14ac:dyDescent="0.35">
      <c r="B7" t="s">
        <v>42</v>
      </c>
      <c r="D7" t="s">
        <v>228</v>
      </c>
    </row>
    <row r="8" spans="1:8" x14ac:dyDescent="0.35">
      <c r="B8" t="s">
        <v>46</v>
      </c>
      <c r="D8" t="s">
        <v>229</v>
      </c>
    </row>
    <row r="9" spans="1:8" x14ac:dyDescent="0.35">
      <c r="B9" t="s">
        <v>230</v>
      </c>
      <c r="D9" t="s">
        <v>231</v>
      </c>
    </row>
  </sheetData>
  <sortState xmlns:xlrd2="http://schemas.microsoft.com/office/spreadsheetml/2017/richdata2" ref="J3:J9">
    <sortCondition ref="J3:J9"/>
  </sortState>
  <pageMargins left="0.7" right="0.7" top="0.75" bottom="0.75" header="0.3" footer="0.3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D9B3812D86B5449B282062D286EB836" ma:contentTypeVersion="6" ma:contentTypeDescription="Create a new document." ma:contentTypeScope="" ma:versionID="3616ab9d159b9aafb658157821059906">
  <xsd:schema xmlns:xsd="http://www.w3.org/2001/XMLSchema" xmlns:xs="http://www.w3.org/2001/XMLSchema" xmlns:p="http://schemas.microsoft.com/office/2006/metadata/properties" xmlns:ns2="3dbede75-6a64-4580-8c7d-9479ef9d0cc6" xmlns:ns3="15cc4ffa-f9be-4454-867b-eb2bfc6c9374" targetNamespace="http://schemas.microsoft.com/office/2006/metadata/properties" ma:root="true" ma:fieldsID="3fef32332631ed4b30e37d84a2122f4f" ns2:_="" ns3:_="">
    <xsd:import namespace="3dbede75-6a64-4580-8c7d-9479ef9d0cc6"/>
    <xsd:import namespace="15cc4ffa-f9be-4454-867b-eb2bfc6c937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bede75-6a64-4580-8c7d-9479ef9d0c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cc4ffa-f9be-4454-867b-eb2bfc6c937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CD46FBD-0954-45B5-B403-719EDA999CA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6E9DBEB-0FBF-4457-83C6-9AD4ED0D47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bede75-6a64-4580-8c7d-9479ef9d0cc6"/>
    <ds:schemaRef ds:uri="15cc4ffa-f9be-4454-867b-eb2bfc6c937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CFEF5EC-4704-4188-BFD9-B47E6E9EED6D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3dbede75-6a64-4580-8c7d-9479ef9d0cc6"/>
    <ds:schemaRef ds:uri="http://purl.org/dc/elements/1.1/"/>
    <ds:schemaRef ds:uri="http://schemas.microsoft.com/office/2006/metadata/properties"/>
    <ds:schemaRef ds:uri="http://schemas.microsoft.com/office/infopath/2007/PartnerControls"/>
    <ds:schemaRef ds:uri="15cc4ffa-f9be-4454-867b-eb2bfc6c9374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Totals</vt:lpstr>
      <vt:lpstr>Logbook</vt:lpstr>
      <vt:lpstr>Supervisor Log</vt:lpstr>
      <vt:lpstr>Encounter List</vt:lpstr>
      <vt:lpstr>Reflective Portfolios</vt:lpstr>
      <vt:lpstr>Totals (DO)</vt:lpstr>
      <vt:lpstr>Totals (CLO)</vt:lpstr>
      <vt:lpstr>Admin</vt:lpstr>
      <vt:lpstr>ContactLens</vt:lpstr>
      <vt:lpstr>Dispense</vt:lpstr>
      <vt:lpstr>EyeExamination</vt:lpstr>
      <vt:lpstr>Other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Mark Mayhew</dc:creator>
  <cp:keywords/>
  <dc:description/>
  <cp:lastModifiedBy>Emily Goodwin</cp:lastModifiedBy>
  <cp:revision/>
  <dcterms:created xsi:type="dcterms:W3CDTF">2020-08-29T11:41:45Z</dcterms:created>
  <dcterms:modified xsi:type="dcterms:W3CDTF">2024-09-13T11:40:45Z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6c24981-b6df-48f8-949b-0896357b9b03_Enabled">
    <vt:lpwstr>true</vt:lpwstr>
  </property>
  <property fmtid="{D5CDD505-2E9C-101B-9397-08002B2CF9AE}" pid="3" name="MSIP_Label_06c24981-b6df-48f8-949b-0896357b9b03_SetDate">
    <vt:lpwstr>2021-07-28T15:51:07Z</vt:lpwstr>
  </property>
  <property fmtid="{D5CDD505-2E9C-101B-9397-08002B2CF9AE}" pid="4" name="MSIP_Label_06c24981-b6df-48f8-949b-0896357b9b03_Method">
    <vt:lpwstr>Privileged</vt:lpwstr>
  </property>
  <property fmtid="{D5CDD505-2E9C-101B-9397-08002B2CF9AE}" pid="5" name="MSIP_Label_06c24981-b6df-48f8-949b-0896357b9b03_Name">
    <vt:lpwstr>Official</vt:lpwstr>
  </property>
  <property fmtid="{D5CDD505-2E9C-101B-9397-08002B2CF9AE}" pid="6" name="MSIP_Label_06c24981-b6df-48f8-949b-0896357b9b03_SiteId">
    <vt:lpwstr>dd615949-5bd0-4da0-ac52-28ef8d336373</vt:lpwstr>
  </property>
  <property fmtid="{D5CDD505-2E9C-101B-9397-08002B2CF9AE}" pid="7" name="MSIP_Label_06c24981-b6df-48f8-949b-0896357b9b03_ActionId">
    <vt:lpwstr>777a9073-76ee-4502-9ef3-87ee648a4dee</vt:lpwstr>
  </property>
  <property fmtid="{D5CDD505-2E9C-101B-9397-08002B2CF9AE}" pid="8" name="MSIP_Label_06c24981-b6df-48f8-949b-0896357b9b03_ContentBits">
    <vt:lpwstr>0</vt:lpwstr>
  </property>
  <property fmtid="{D5CDD505-2E9C-101B-9397-08002B2CF9AE}" pid="9" name="ContentTypeId">
    <vt:lpwstr>0x0101004D9B3812D86B5449B282062D286EB836</vt:lpwstr>
  </property>
</Properties>
</file>